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DINEIDE\Financeiro\DOC. 2024\TRANSIÇÃO 2024\27.11 - OFÍCIO 124-SMG\OFICIO CIRCULAR 002-2024 - CTM\PDF para enviar\"/>
    </mc:Choice>
  </mc:AlternateContent>
  <xr:revisionPtr revIDLastSave="0" documentId="13_ncr:1_{E847FABF-9C63-4E76-B367-0FBFFAE12A99}" xr6:coauthVersionLast="47" xr6:coauthVersionMax="47" xr10:uidLastSave="{00000000-0000-0000-0000-000000000000}"/>
  <bookViews>
    <workbookView xWindow="-120" yWindow="-120" windowWidth="29040" windowHeight="15720" tabRatio="938" xr2:uid="{00000000-000D-0000-FFFF-FFFF00000000}"/>
  </bookViews>
  <sheets>
    <sheet name="Almoxarifado 2024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2" l="1"/>
  <c r="G60" i="2" s="1"/>
  <c r="I60" i="2" s="1"/>
  <c r="K60" i="2" s="1"/>
  <c r="G11" i="2"/>
  <c r="I11" i="2" s="1"/>
  <c r="K11" i="2" s="1"/>
  <c r="G12" i="2"/>
  <c r="I12" i="2" s="1"/>
  <c r="K12" i="2" s="1"/>
  <c r="G13" i="2"/>
  <c r="I13" i="2" s="1"/>
  <c r="K13" i="2" s="1"/>
  <c r="G15" i="2"/>
  <c r="I15" i="2" s="1"/>
  <c r="K15" i="2" s="1"/>
  <c r="G16" i="2"/>
  <c r="I16" i="2" s="1"/>
  <c r="K16" i="2" s="1"/>
  <c r="G17" i="2"/>
  <c r="I17" i="2" s="1"/>
  <c r="K17" i="2" s="1"/>
  <c r="G18" i="2"/>
  <c r="I18" i="2" s="1"/>
  <c r="K18" i="2" s="1"/>
  <c r="G19" i="2"/>
  <c r="I19" i="2" s="1"/>
  <c r="K19" i="2" s="1"/>
  <c r="G22" i="2"/>
  <c r="I22" i="2" s="1"/>
  <c r="K22" i="2" s="1"/>
  <c r="G23" i="2"/>
  <c r="I23" i="2" s="1"/>
  <c r="K23" i="2" s="1"/>
  <c r="G29" i="2"/>
  <c r="I29" i="2" s="1"/>
  <c r="K29" i="2" s="1"/>
  <c r="G30" i="2"/>
  <c r="I30" i="2" s="1"/>
  <c r="K30" i="2" s="1"/>
  <c r="G37" i="2"/>
  <c r="I37" i="2" s="1"/>
  <c r="K37" i="2" s="1"/>
  <c r="G38" i="2"/>
  <c r="I38" i="2" s="1"/>
  <c r="K38" i="2" s="1"/>
  <c r="G39" i="2"/>
  <c r="I39" i="2" s="1"/>
  <c r="K39" i="2" s="1"/>
  <c r="G41" i="2"/>
  <c r="I41" i="2" s="1"/>
  <c r="K41" i="2" s="1"/>
  <c r="G49" i="2"/>
  <c r="I49" i="2" s="1"/>
  <c r="K49" i="2" s="1"/>
  <c r="G50" i="2"/>
  <c r="I50" i="2" s="1"/>
  <c r="K50" i="2" s="1"/>
  <c r="G51" i="2"/>
  <c r="I51" i="2" s="1"/>
  <c r="K51" i="2" s="1"/>
  <c r="G55" i="2"/>
  <c r="I55" i="2" s="1"/>
  <c r="K55" i="2" s="1"/>
  <c r="G57" i="2"/>
  <c r="I57" i="2" s="1"/>
  <c r="K57" i="2" s="1"/>
  <c r="G58" i="2"/>
  <c r="I58" i="2" s="1"/>
  <c r="K58" i="2" s="1"/>
  <c r="G62" i="2"/>
  <c r="I62" i="2" s="1"/>
  <c r="K62" i="2" s="1"/>
  <c r="G66" i="2"/>
  <c r="I66" i="2" s="1"/>
  <c r="K66" i="2" s="1"/>
  <c r="G73" i="2"/>
  <c r="I73" i="2" s="1"/>
  <c r="K73" i="2" s="1"/>
  <c r="G77" i="2"/>
  <c r="I77" i="2" s="1"/>
  <c r="K77" i="2" s="1"/>
  <c r="G84" i="2"/>
  <c r="I84" i="2" s="1"/>
  <c r="K84" i="2" s="1"/>
  <c r="G88" i="2"/>
  <c r="I88" i="2" s="1"/>
  <c r="K88" i="2" s="1"/>
  <c r="G89" i="2"/>
  <c r="I89" i="2" s="1"/>
  <c r="K89" i="2" s="1"/>
  <c r="G90" i="2"/>
  <c r="I90" i="2" s="1"/>
  <c r="K90" i="2" s="1"/>
  <c r="G91" i="2"/>
  <c r="I91" i="2" s="1"/>
  <c r="K91" i="2" s="1"/>
  <c r="G92" i="2"/>
  <c r="I92" i="2" s="1"/>
  <c r="K92" i="2" s="1"/>
  <c r="G93" i="2"/>
  <c r="I93" i="2" s="1"/>
  <c r="K93" i="2" s="1"/>
  <c r="G94" i="2"/>
  <c r="I94" i="2" s="1"/>
  <c r="K94" i="2" s="1"/>
  <c r="G96" i="2"/>
  <c r="I96" i="2" s="1"/>
  <c r="K96" i="2" s="1"/>
  <c r="G97" i="2"/>
  <c r="I97" i="2" s="1"/>
  <c r="K97" i="2" s="1"/>
  <c r="G98" i="2"/>
  <c r="I98" i="2" s="1"/>
  <c r="K98" i="2" s="1"/>
  <c r="G99" i="2"/>
  <c r="I99" i="2" s="1"/>
  <c r="K99" i="2" s="1"/>
  <c r="G101" i="2"/>
  <c r="I101" i="2" s="1"/>
  <c r="K101" i="2" s="1"/>
  <c r="G104" i="2"/>
  <c r="I104" i="2" s="1"/>
  <c r="K104" i="2" s="1"/>
  <c r="G106" i="2"/>
  <c r="I106" i="2" s="1"/>
  <c r="K106" i="2" s="1"/>
  <c r="G107" i="2"/>
  <c r="I107" i="2" s="1"/>
  <c r="K107" i="2" s="1"/>
  <c r="G108" i="2"/>
  <c r="I108" i="2" s="1"/>
  <c r="K108" i="2" s="1"/>
  <c r="G109" i="2"/>
  <c r="I109" i="2" s="1"/>
  <c r="K109" i="2" s="1"/>
  <c r="G111" i="2"/>
  <c r="I111" i="2" s="1"/>
  <c r="K111" i="2" s="1"/>
  <c r="G112" i="2"/>
  <c r="I112" i="2" s="1"/>
  <c r="K112" i="2" s="1"/>
  <c r="G113" i="2"/>
  <c r="I113" i="2" s="1"/>
  <c r="K113" i="2" s="1"/>
  <c r="G114" i="2"/>
  <c r="I114" i="2" s="1"/>
  <c r="K114" i="2" s="1"/>
  <c r="G115" i="2"/>
  <c r="I115" i="2" s="1"/>
  <c r="K115" i="2" s="1"/>
  <c r="G117" i="2"/>
  <c r="I117" i="2" s="1"/>
  <c r="K117" i="2" s="1"/>
  <c r="G118" i="2"/>
  <c r="I118" i="2" s="1"/>
  <c r="K118" i="2" s="1"/>
  <c r="G119" i="2"/>
  <c r="I119" i="2" s="1"/>
  <c r="K119" i="2" s="1"/>
  <c r="G123" i="2"/>
  <c r="I123" i="2" s="1"/>
  <c r="K123" i="2" s="1"/>
  <c r="G124" i="2"/>
  <c r="I124" i="2" s="1"/>
  <c r="K124" i="2" s="1"/>
  <c r="G125" i="2"/>
  <c r="I125" i="2" s="1"/>
  <c r="K125" i="2" s="1"/>
  <c r="G127" i="2"/>
  <c r="I127" i="2" s="1"/>
  <c r="K127" i="2" s="1"/>
  <c r="G128" i="2"/>
  <c r="I128" i="2" s="1"/>
  <c r="G129" i="2"/>
  <c r="I129" i="2" s="1"/>
  <c r="K129" i="2" s="1"/>
  <c r="G131" i="2"/>
  <c r="I131" i="2" s="1"/>
  <c r="K131" i="2" s="1"/>
  <c r="G139" i="2"/>
  <c r="I139" i="2" s="1"/>
  <c r="K139" i="2" s="1"/>
  <c r="G140" i="2"/>
  <c r="I140" i="2" s="1"/>
  <c r="K140" i="2" s="1"/>
  <c r="G141" i="2"/>
  <c r="I141" i="2" s="1"/>
  <c r="K141" i="2" s="1"/>
  <c r="G142" i="2"/>
  <c r="I142" i="2" s="1"/>
  <c r="K142" i="2" s="1"/>
  <c r="G143" i="2"/>
  <c r="I143" i="2" s="1"/>
  <c r="K143" i="2" s="1"/>
  <c r="G144" i="2"/>
  <c r="I144" i="2" s="1"/>
  <c r="K144" i="2" s="1"/>
  <c r="G145" i="2"/>
  <c r="I145" i="2" s="1"/>
  <c r="K145" i="2" s="1"/>
  <c r="G146" i="2"/>
  <c r="I146" i="2" s="1"/>
  <c r="K146" i="2" s="1"/>
  <c r="G147" i="2"/>
  <c r="I147" i="2" s="1"/>
  <c r="K147" i="2" s="1"/>
  <c r="G148" i="2"/>
  <c r="I148" i="2" s="1"/>
  <c r="K148" i="2" s="1"/>
  <c r="G149" i="2"/>
  <c r="I149" i="2" s="1"/>
  <c r="K149" i="2" s="1"/>
  <c r="G150" i="2"/>
  <c r="I150" i="2" s="1"/>
  <c r="K150" i="2" s="1"/>
  <c r="G151" i="2"/>
  <c r="I151" i="2" s="1"/>
  <c r="K151" i="2" s="1"/>
  <c r="G152" i="2"/>
  <c r="I152" i="2" s="1"/>
  <c r="K152" i="2" s="1"/>
  <c r="G153" i="2"/>
  <c r="I153" i="2" s="1"/>
  <c r="K153" i="2" s="1"/>
  <c r="G154" i="2"/>
  <c r="I154" i="2" s="1"/>
  <c r="K154" i="2" s="1"/>
  <c r="G155" i="2"/>
  <c r="I155" i="2" s="1"/>
  <c r="K155" i="2" s="1"/>
  <c r="G156" i="2"/>
  <c r="I156" i="2" s="1"/>
  <c r="K156" i="2" s="1"/>
  <c r="G157" i="2"/>
  <c r="I157" i="2" s="1"/>
  <c r="K157" i="2" s="1"/>
  <c r="G158" i="2"/>
  <c r="I158" i="2" s="1"/>
  <c r="K158" i="2" s="1"/>
  <c r="G159" i="2"/>
  <c r="I159" i="2" s="1"/>
  <c r="K159" i="2" s="1"/>
  <c r="G160" i="2"/>
  <c r="I160" i="2" s="1"/>
  <c r="K160" i="2" s="1"/>
  <c r="G161" i="2"/>
  <c r="I161" i="2" s="1"/>
  <c r="K161" i="2" s="1"/>
  <c r="G162" i="2"/>
  <c r="I162" i="2" s="1"/>
  <c r="K162" i="2" s="1"/>
  <c r="G163" i="2"/>
  <c r="I163" i="2" s="1"/>
  <c r="K163" i="2" s="1"/>
  <c r="G164" i="2"/>
  <c r="I164" i="2" s="1"/>
  <c r="K164" i="2" s="1"/>
  <c r="G165" i="2"/>
  <c r="I165" i="2" s="1"/>
  <c r="K165" i="2" s="1"/>
  <c r="G166" i="2"/>
  <c r="I166" i="2" s="1"/>
  <c r="K166" i="2" s="1"/>
  <c r="G167" i="2"/>
  <c r="I167" i="2" s="1"/>
  <c r="K167" i="2" s="1"/>
  <c r="G168" i="2"/>
  <c r="I168" i="2" s="1"/>
  <c r="K168" i="2" s="1"/>
  <c r="G169" i="2"/>
  <c r="I169" i="2" s="1"/>
  <c r="K169" i="2" s="1"/>
  <c r="G170" i="2"/>
  <c r="I170" i="2" s="1"/>
  <c r="K170" i="2" s="1"/>
  <c r="G171" i="2"/>
  <c r="I171" i="2" s="1"/>
  <c r="K171" i="2" s="1"/>
  <c r="G172" i="2"/>
  <c r="I172" i="2" s="1"/>
  <c r="K172" i="2" s="1"/>
  <c r="G173" i="2"/>
  <c r="I173" i="2" s="1"/>
  <c r="K173" i="2" s="1"/>
  <c r="G174" i="2"/>
  <c r="I174" i="2" s="1"/>
  <c r="K174" i="2" s="1"/>
  <c r="G175" i="2"/>
  <c r="I175" i="2" s="1"/>
  <c r="K175" i="2" s="1"/>
  <c r="G176" i="2"/>
  <c r="I176" i="2" s="1"/>
  <c r="K176" i="2" s="1"/>
  <c r="G177" i="2"/>
  <c r="I177" i="2" s="1"/>
  <c r="K177" i="2" s="1"/>
  <c r="G178" i="2"/>
  <c r="I178" i="2" s="1"/>
  <c r="K178" i="2" s="1"/>
  <c r="G179" i="2"/>
  <c r="I179" i="2" s="1"/>
  <c r="K179" i="2" s="1"/>
  <c r="G180" i="2"/>
  <c r="I180" i="2" s="1"/>
  <c r="K180" i="2" s="1"/>
  <c r="G181" i="2"/>
  <c r="I181" i="2" s="1"/>
  <c r="K181" i="2" s="1"/>
  <c r="G182" i="2"/>
  <c r="I182" i="2" s="1"/>
  <c r="K182" i="2" s="1"/>
  <c r="G183" i="2"/>
  <c r="I183" i="2" s="1"/>
  <c r="K183" i="2" s="1"/>
  <c r="G184" i="2"/>
  <c r="I184" i="2" s="1"/>
  <c r="K184" i="2" s="1"/>
  <c r="G185" i="2"/>
  <c r="I185" i="2" s="1"/>
  <c r="K185" i="2" s="1"/>
  <c r="G186" i="2"/>
  <c r="I186" i="2" s="1"/>
  <c r="K186" i="2" s="1"/>
  <c r="G187" i="2"/>
  <c r="I187" i="2" s="1"/>
  <c r="K187" i="2" s="1"/>
  <c r="G188" i="2"/>
  <c r="I188" i="2" s="1"/>
  <c r="K188" i="2" s="1"/>
  <c r="G189" i="2"/>
  <c r="I189" i="2" s="1"/>
  <c r="K189" i="2" s="1"/>
  <c r="G190" i="2"/>
  <c r="I190" i="2" s="1"/>
  <c r="K190" i="2" s="1"/>
  <c r="G191" i="2"/>
  <c r="I191" i="2" s="1"/>
  <c r="K191" i="2" s="1"/>
  <c r="G192" i="2"/>
  <c r="I192" i="2" s="1"/>
  <c r="K192" i="2" s="1"/>
  <c r="G193" i="2"/>
  <c r="I193" i="2" s="1"/>
  <c r="K193" i="2" s="1"/>
  <c r="G194" i="2"/>
  <c r="I194" i="2" s="1"/>
  <c r="K194" i="2" s="1"/>
  <c r="G195" i="2"/>
  <c r="I195" i="2" s="1"/>
  <c r="K195" i="2" s="1"/>
  <c r="G196" i="2"/>
  <c r="I196" i="2" s="1"/>
  <c r="K196" i="2" s="1"/>
  <c r="G197" i="2"/>
  <c r="I197" i="2" s="1"/>
  <c r="K197" i="2" s="1"/>
  <c r="G198" i="2"/>
  <c r="I198" i="2" s="1"/>
  <c r="K198" i="2" s="1"/>
  <c r="G199" i="2"/>
  <c r="I199" i="2" s="1"/>
  <c r="K199" i="2" s="1"/>
  <c r="G200" i="2"/>
  <c r="I200" i="2" s="1"/>
  <c r="K200" i="2" s="1"/>
  <c r="G201" i="2"/>
  <c r="I201" i="2" s="1"/>
  <c r="K201" i="2" s="1"/>
  <c r="G202" i="2"/>
  <c r="I202" i="2" s="1"/>
  <c r="K202" i="2" s="1"/>
  <c r="G203" i="2"/>
  <c r="I203" i="2" s="1"/>
  <c r="K203" i="2" s="1"/>
  <c r="G204" i="2"/>
  <c r="I204" i="2" s="1"/>
  <c r="K204" i="2" s="1"/>
  <c r="G205" i="2"/>
  <c r="I205" i="2" s="1"/>
  <c r="K205" i="2" s="1"/>
  <c r="G206" i="2"/>
  <c r="I206" i="2" s="1"/>
  <c r="K206" i="2" s="1"/>
  <c r="G207" i="2"/>
  <c r="I207" i="2" s="1"/>
  <c r="K207" i="2" s="1"/>
  <c r="G208" i="2"/>
  <c r="I208" i="2" s="1"/>
  <c r="K208" i="2" s="1"/>
  <c r="G209" i="2"/>
  <c r="I209" i="2" s="1"/>
  <c r="K209" i="2" s="1"/>
  <c r="G210" i="2"/>
  <c r="I210" i="2" s="1"/>
  <c r="K210" i="2" s="1"/>
  <c r="G211" i="2"/>
  <c r="I211" i="2" s="1"/>
  <c r="K211" i="2" s="1"/>
  <c r="G212" i="2"/>
  <c r="I212" i="2" s="1"/>
  <c r="K212" i="2" s="1"/>
  <c r="G213" i="2"/>
  <c r="I213" i="2" s="1"/>
  <c r="K213" i="2" s="1"/>
  <c r="G214" i="2"/>
  <c r="I214" i="2" s="1"/>
  <c r="K214" i="2" s="1"/>
  <c r="G215" i="2"/>
  <c r="I215" i="2" s="1"/>
  <c r="K215" i="2" s="1"/>
  <c r="G216" i="2"/>
  <c r="I216" i="2" s="1"/>
  <c r="K216" i="2" s="1"/>
  <c r="G217" i="2"/>
  <c r="I217" i="2" s="1"/>
  <c r="K217" i="2" s="1"/>
  <c r="G218" i="2"/>
  <c r="I218" i="2" s="1"/>
  <c r="K218" i="2" s="1"/>
  <c r="G219" i="2"/>
  <c r="I219" i="2" s="1"/>
  <c r="K219" i="2" s="1"/>
  <c r="G220" i="2"/>
  <c r="I220" i="2" s="1"/>
  <c r="K220" i="2" s="1"/>
  <c r="G221" i="2"/>
  <c r="I221" i="2" s="1"/>
  <c r="K221" i="2" s="1"/>
  <c r="G222" i="2"/>
  <c r="I222" i="2" s="1"/>
  <c r="K222" i="2" s="1"/>
  <c r="G223" i="2"/>
  <c r="I223" i="2" s="1"/>
  <c r="K223" i="2" s="1"/>
  <c r="G224" i="2"/>
  <c r="I224" i="2" s="1"/>
  <c r="K224" i="2" s="1"/>
  <c r="G225" i="2"/>
  <c r="I225" i="2" s="1"/>
  <c r="K225" i="2" s="1"/>
  <c r="G226" i="2"/>
  <c r="I226" i="2" s="1"/>
  <c r="K226" i="2" s="1"/>
  <c r="G227" i="2"/>
  <c r="I227" i="2" s="1"/>
  <c r="K227" i="2" s="1"/>
  <c r="G228" i="2"/>
  <c r="I228" i="2" s="1"/>
  <c r="K228" i="2" s="1"/>
  <c r="G229" i="2"/>
  <c r="I229" i="2" s="1"/>
  <c r="K229" i="2" s="1"/>
  <c r="G230" i="2"/>
  <c r="I230" i="2" s="1"/>
  <c r="K230" i="2" s="1"/>
  <c r="G231" i="2"/>
  <c r="I231" i="2" s="1"/>
  <c r="K231" i="2" s="1"/>
  <c r="G232" i="2"/>
  <c r="I232" i="2" s="1"/>
  <c r="K232" i="2" s="1"/>
  <c r="G233" i="2"/>
  <c r="G234" i="2"/>
  <c r="G235" i="2"/>
  <c r="I235" i="2" s="1"/>
  <c r="K235" i="2" s="1"/>
  <c r="I234" i="2" l="1"/>
  <c r="K234" i="2" s="1"/>
  <c r="I233" i="2"/>
  <c r="K233" i="2" s="1"/>
  <c r="F25" i="2" l="1"/>
  <c r="G25" i="2" s="1"/>
  <c r="I25" i="2" s="1"/>
  <c r="K25" i="2" s="1"/>
  <c r="F26" i="2"/>
  <c r="G26" i="2" s="1"/>
  <c r="I26" i="2" s="1"/>
  <c r="K26" i="2" s="1"/>
  <c r="F27" i="2"/>
  <c r="G27" i="2" s="1"/>
  <c r="I27" i="2" s="1"/>
  <c r="K27" i="2" s="1"/>
  <c r="F28" i="2"/>
  <c r="G28" i="2" s="1"/>
  <c r="I28" i="2" s="1"/>
  <c r="K28" i="2" s="1"/>
  <c r="E138" i="2"/>
  <c r="J128" i="2"/>
  <c r="K128" i="2" s="1"/>
  <c r="C206" i="2" l="1"/>
  <c r="C205" i="2"/>
  <c r="C204" i="2"/>
  <c r="C203" i="2"/>
  <c r="C202" i="2"/>
  <c r="H138" i="2"/>
  <c r="F138" i="2"/>
  <c r="G138" i="2" s="1"/>
  <c r="H137" i="2"/>
  <c r="F137" i="2"/>
  <c r="G137" i="2" s="1"/>
  <c r="H136" i="2"/>
  <c r="F136" i="2"/>
  <c r="G136" i="2" s="1"/>
  <c r="H135" i="2"/>
  <c r="F135" i="2"/>
  <c r="G135" i="2" s="1"/>
  <c r="F134" i="2"/>
  <c r="G134" i="2" s="1"/>
  <c r="I134" i="2" s="1"/>
  <c r="K134" i="2" s="1"/>
  <c r="H133" i="2"/>
  <c r="F133" i="2"/>
  <c r="G133" i="2" s="1"/>
  <c r="H132" i="2"/>
  <c r="F132" i="2"/>
  <c r="G132" i="2" s="1"/>
  <c r="F130" i="2"/>
  <c r="G130" i="2" s="1"/>
  <c r="I130" i="2" s="1"/>
  <c r="K130" i="2" s="1"/>
  <c r="F126" i="2"/>
  <c r="G126" i="2" s="1"/>
  <c r="I126" i="2" s="1"/>
  <c r="K126" i="2" s="1"/>
  <c r="F122" i="2"/>
  <c r="G122" i="2" s="1"/>
  <c r="I122" i="2" s="1"/>
  <c r="K122" i="2" s="1"/>
  <c r="H121" i="2"/>
  <c r="F121" i="2"/>
  <c r="G121" i="2" s="1"/>
  <c r="F120" i="2"/>
  <c r="G120" i="2" s="1"/>
  <c r="I120" i="2" s="1"/>
  <c r="K120" i="2" s="1"/>
  <c r="F116" i="2"/>
  <c r="G116" i="2" s="1"/>
  <c r="I116" i="2" s="1"/>
  <c r="K116" i="2" s="1"/>
  <c r="F110" i="2"/>
  <c r="G110" i="2" s="1"/>
  <c r="I110" i="2" s="1"/>
  <c r="K110" i="2" s="1"/>
  <c r="F105" i="2"/>
  <c r="G105" i="2" s="1"/>
  <c r="I105" i="2" s="1"/>
  <c r="K105" i="2" s="1"/>
  <c r="F103" i="2"/>
  <c r="G103" i="2" s="1"/>
  <c r="I103" i="2" s="1"/>
  <c r="K103" i="2" s="1"/>
  <c r="F102" i="2"/>
  <c r="G102" i="2" s="1"/>
  <c r="I102" i="2" s="1"/>
  <c r="K102" i="2" s="1"/>
  <c r="F100" i="2"/>
  <c r="G100" i="2" s="1"/>
  <c r="I100" i="2" s="1"/>
  <c r="K100" i="2" s="1"/>
  <c r="F95" i="2"/>
  <c r="G95" i="2" s="1"/>
  <c r="I95" i="2" s="1"/>
  <c r="K95" i="2" s="1"/>
  <c r="F87" i="2"/>
  <c r="G87" i="2" s="1"/>
  <c r="I87" i="2" s="1"/>
  <c r="K87" i="2" s="1"/>
  <c r="F86" i="2"/>
  <c r="G86" i="2" s="1"/>
  <c r="I86" i="2" s="1"/>
  <c r="K86" i="2" s="1"/>
  <c r="F85" i="2"/>
  <c r="G85" i="2" s="1"/>
  <c r="I85" i="2" s="1"/>
  <c r="K85" i="2" s="1"/>
  <c r="F83" i="2"/>
  <c r="G83" i="2" s="1"/>
  <c r="I83" i="2" s="1"/>
  <c r="K83" i="2" s="1"/>
  <c r="F82" i="2"/>
  <c r="G82" i="2" s="1"/>
  <c r="I82" i="2" s="1"/>
  <c r="K82" i="2" s="1"/>
  <c r="H81" i="2"/>
  <c r="F81" i="2"/>
  <c r="G81" i="2" s="1"/>
  <c r="F80" i="2"/>
  <c r="G80" i="2" s="1"/>
  <c r="I80" i="2" s="1"/>
  <c r="K80" i="2" s="1"/>
  <c r="H79" i="2"/>
  <c r="F79" i="2"/>
  <c r="G79" i="2" s="1"/>
  <c r="F78" i="2"/>
  <c r="G78" i="2" s="1"/>
  <c r="I78" i="2" s="1"/>
  <c r="K78" i="2" s="1"/>
  <c r="F76" i="2"/>
  <c r="G76" i="2" s="1"/>
  <c r="I76" i="2" s="1"/>
  <c r="K76" i="2" s="1"/>
  <c r="H75" i="2"/>
  <c r="F75" i="2"/>
  <c r="G75" i="2" s="1"/>
  <c r="F74" i="2"/>
  <c r="G74" i="2" s="1"/>
  <c r="I74" i="2" s="1"/>
  <c r="K74" i="2" s="1"/>
  <c r="F72" i="2"/>
  <c r="G72" i="2" s="1"/>
  <c r="I72" i="2" s="1"/>
  <c r="K72" i="2" s="1"/>
  <c r="F71" i="2"/>
  <c r="G71" i="2" s="1"/>
  <c r="I71" i="2" s="1"/>
  <c r="K71" i="2" s="1"/>
  <c r="H70" i="2"/>
  <c r="F70" i="2"/>
  <c r="G70" i="2" s="1"/>
  <c r="F69" i="2"/>
  <c r="G69" i="2" s="1"/>
  <c r="I69" i="2" s="1"/>
  <c r="K69" i="2" s="1"/>
  <c r="F68" i="2"/>
  <c r="G68" i="2" s="1"/>
  <c r="I68" i="2" s="1"/>
  <c r="K68" i="2" s="1"/>
  <c r="F67" i="2"/>
  <c r="G67" i="2" s="1"/>
  <c r="I67" i="2" s="1"/>
  <c r="K67" i="2" s="1"/>
  <c r="F65" i="2"/>
  <c r="G65" i="2" s="1"/>
  <c r="I65" i="2" s="1"/>
  <c r="K65" i="2" s="1"/>
  <c r="F64" i="2"/>
  <c r="G64" i="2" s="1"/>
  <c r="I64" i="2" s="1"/>
  <c r="K64" i="2" s="1"/>
  <c r="F63" i="2"/>
  <c r="G63" i="2" s="1"/>
  <c r="I63" i="2" s="1"/>
  <c r="K63" i="2" s="1"/>
  <c r="F61" i="2"/>
  <c r="G61" i="2" s="1"/>
  <c r="I61" i="2" s="1"/>
  <c r="K61" i="2" s="1"/>
  <c r="F59" i="2"/>
  <c r="G59" i="2" s="1"/>
  <c r="I59" i="2" s="1"/>
  <c r="K59" i="2" s="1"/>
  <c r="H56" i="2"/>
  <c r="F56" i="2"/>
  <c r="G56" i="2" s="1"/>
  <c r="F54" i="2"/>
  <c r="G54" i="2" s="1"/>
  <c r="I54" i="2" s="1"/>
  <c r="K54" i="2" s="1"/>
  <c r="H53" i="2"/>
  <c r="F53" i="2"/>
  <c r="G53" i="2" s="1"/>
  <c r="H52" i="2"/>
  <c r="F52" i="2"/>
  <c r="G52" i="2" s="1"/>
  <c r="F48" i="2"/>
  <c r="G48" i="2" s="1"/>
  <c r="I48" i="2" s="1"/>
  <c r="K48" i="2" s="1"/>
  <c r="F47" i="2"/>
  <c r="G47" i="2" s="1"/>
  <c r="I47" i="2" s="1"/>
  <c r="K47" i="2" s="1"/>
  <c r="H46" i="2"/>
  <c r="F46" i="2"/>
  <c r="G46" i="2" s="1"/>
  <c r="F45" i="2"/>
  <c r="G45" i="2" s="1"/>
  <c r="I45" i="2" s="1"/>
  <c r="K45" i="2" s="1"/>
  <c r="F44" i="2"/>
  <c r="G44" i="2" s="1"/>
  <c r="I44" i="2" s="1"/>
  <c r="K44" i="2" s="1"/>
  <c r="F43" i="2"/>
  <c r="G43" i="2" s="1"/>
  <c r="I43" i="2" s="1"/>
  <c r="K43" i="2" s="1"/>
  <c r="F42" i="2"/>
  <c r="G42" i="2" s="1"/>
  <c r="I42" i="2" s="1"/>
  <c r="K42" i="2" s="1"/>
  <c r="F40" i="2"/>
  <c r="G40" i="2" s="1"/>
  <c r="I40" i="2" s="1"/>
  <c r="K40" i="2" s="1"/>
  <c r="F36" i="2"/>
  <c r="G36" i="2" s="1"/>
  <c r="I36" i="2" s="1"/>
  <c r="K36" i="2" s="1"/>
  <c r="F35" i="2"/>
  <c r="G35" i="2" s="1"/>
  <c r="I35" i="2" s="1"/>
  <c r="K35" i="2" s="1"/>
  <c r="F34" i="2"/>
  <c r="G34" i="2" s="1"/>
  <c r="I34" i="2" s="1"/>
  <c r="K34" i="2" s="1"/>
  <c r="F33" i="2"/>
  <c r="G33" i="2" s="1"/>
  <c r="I33" i="2" s="1"/>
  <c r="K33" i="2" s="1"/>
  <c r="F32" i="2"/>
  <c r="G32" i="2" s="1"/>
  <c r="I32" i="2" s="1"/>
  <c r="K32" i="2" s="1"/>
  <c r="F31" i="2"/>
  <c r="G31" i="2" s="1"/>
  <c r="I31" i="2" s="1"/>
  <c r="K31" i="2" s="1"/>
  <c r="H24" i="2"/>
  <c r="F24" i="2"/>
  <c r="G24" i="2" s="1"/>
  <c r="F21" i="2"/>
  <c r="G21" i="2" s="1"/>
  <c r="I21" i="2" s="1"/>
  <c r="K21" i="2" s="1"/>
  <c r="F20" i="2"/>
  <c r="G20" i="2" s="1"/>
  <c r="I20" i="2" s="1"/>
  <c r="K20" i="2" s="1"/>
  <c r="F14" i="2"/>
  <c r="G14" i="2" s="1"/>
  <c r="I14" i="2" s="1"/>
  <c r="K14" i="2" s="1"/>
  <c r="F10" i="2"/>
  <c r="I138" i="2" l="1"/>
  <c r="K138" i="2" s="1"/>
  <c r="I53" i="2"/>
  <c r="K53" i="2" s="1"/>
  <c r="I46" i="2"/>
  <c r="K46" i="2" s="1"/>
  <c r="I70" i="2"/>
  <c r="K70" i="2" s="1"/>
  <c r="I52" i="2"/>
  <c r="K52" i="2" s="1"/>
  <c r="I135" i="2"/>
  <c r="K135" i="2" s="1"/>
  <c r="I121" i="2"/>
  <c r="K121" i="2" s="1"/>
  <c r="I136" i="2"/>
  <c r="K136" i="2" s="1"/>
  <c r="I133" i="2"/>
  <c r="K133" i="2" s="1"/>
  <c r="I24" i="2"/>
  <c r="K24" i="2" s="1"/>
  <c r="I56" i="2"/>
  <c r="K56" i="2" s="1"/>
  <c r="I79" i="2"/>
  <c r="K79" i="2" s="1"/>
  <c r="I137" i="2"/>
  <c r="K137" i="2" s="1"/>
  <c r="I81" i="2"/>
  <c r="K81" i="2" s="1"/>
  <c r="I132" i="2"/>
  <c r="K132" i="2" s="1"/>
  <c r="I75" i="2"/>
  <c r="K75" i="2" s="1"/>
  <c r="G10" i="2"/>
  <c r="I10" i="2" s="1"/>
  <c r="K10" i="2" s="1"/>
  <c r="K23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Secretaria</author>
  </authors>
  <commentList>
    <comment ref="F1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Secretaria:</t>
        </r>
        <r>
          <rPr>
            <sz val="9"/>
            <color indexed="81"/>
            <rFont val="Segoe UI"/>
            <family val="2"/>
          </rPr>
          <t xml:space="preserve">
veio dois fardos com 30 unidades, foi incluido em unidade de 1 kilo</t>
        </r>
      </text>
    </comment>
    <comment ref="J18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Secretaria:</t>
        </r>
        <r>
          <rPr>
            <sz val="9"/>
            <color indexed="81"/>
            <rFont val="Segoe UI"/>
            <family val="2"/>
          </rPr>
          <t xml:space="preserve">
foi calculado o valor da unidade da aguá sanitária. </t>
        </r>
      </text>
    </comment>
  </commentList>
</comments>
</file>

<file path=xl/sharedStrings.xml><?xml version="1.0" encoding="utf-8"?>
<sst xmlns="http://schemas.openxmlformats.org/spreadsheetml/2006/main" count="464" uniqueCount="252">
  <si>
    <t xml:space="preserve">ITEM </t>
  </si>
  <si>
    <t>ESPECIFICAÇÃO DO PRODUTO</t>
  </si>
  <si>
    <t xml:space="preserve">UND </t>
  </si>
  <si>
    <t>TOTAL NO ESTOQUE</t>
  </si>
  <si>
    <t>SAÍDAS</t>
  </si>
  <si>
    <t xml:space="preserve">SALDO  FINAL DO EXERCÍCIO </t>
  </si>
  <si>
    <t xml:space="preserve">CUSTO MÉDIO </t>
  </si>
  <si>
    <t>CUSTO TOTAL</t>
  </si>
  <si>
    <t xml:space="preserve">ABRAÇADEIRA DE PLÁSTICO NYLON AMARELA PCT 100UND </t>
  </si>
  <si>
    <t>PACT</t>
  </si>
  <si>
    <t>FARDO</t>
  </si>
  <si>
    <t>AÇUCAR REFINADO BRANCO</t>
  </si>
  <si>
    <t>KG</t>
  </si>
  <si>
    <t>UND</t>
  </si>
  <si>
    <t>ADOÇANTE DIETÉTICO - 60ML</t>
  </si>
  <si>
    <t>ÁGUA MINERAL ACOND. EM COPOS 200ML 48UND CADA CX</t>
  </si>
  <si>
    <t>CAIXA</t>
  </si>
  <si>
    <t xml:space="preserve">ÁGUA MINERAL SEM GÁS 20L </t>
  </si>
  <si>
    <t>GARRAFÃO</t>
  </si>
  <si>
    <t>ÁGUA SANITÁRIA</t>
  </si>
  <si>
    <t>ALCOOL LIQUIDO 70º</t>
  </si>
  <si>
    <t>L</t>
  </si>
  <si>
    <t xml:space="preserve">ALICATE UNIVERSAL 8'' CRV 1000 V VONDER </t>
  </si>
  <si>
    <t xml:space="preserve">BALDE PLÁSTICO 12L </t>
  </si>
  <si>
    <t>BARBANTE CRU Nº 10</t>
  </si>
  <si>
    <t xml:space="preserve">BORRACHA BRANCA </t>
  </si>
  <si>
    <t>CANETA ESF. AZUL PONTA 0,08MM ESCRITA FINA 50UND/CX</t>
  </si>
  <si>
    <t xml:space="preserve">CANETA ESF. PRETA CX COM 50UND </t>
  </si>
  <si>
    <t xml:space="preserve">CANETA ESF. VERMELHA 0,08 ESCRITA FINA 50UND/CX </t>
  </si>
  <si>
    <t xml:space="preserve">CAPA PROCESSO </t>
  </si>
  <si>
    <t xml:space="preserve">CARTOLINA COMUM COLORIDA </t>
  </si>
  <si>
    <t xml:space="preserve">CARTOLINA GUACHE COLORIDA </t>
  </si>
  <si>
    <t>CD</t>
  </si>
  <si>
    <t>CHAVE DE FENDA 1/8X6, CABO AM 41500/013</t>
  </si>
  <si>
    <t>PCTE</t>
  </si>
  <si>
    <t xml:space="preserve">COPO DESCARTÁVEL PARA CAFÉ 50ML CX COM 50PCT </t>
  </si>
  <si>
    <t xml:space="preserve">COPO DESCARTÁVEL 150 ML PCT COM 100 UND </t>
  </si>
  <si>
    <t xml:space="preserve">PCT </t>
  </si>
  <si>
    <t xml:space="preserve">COLCHETE N° 15 </t>
  </si>
  <si>
    <t xml:space="preserve">CAIXA </t>
  </si>
  <si>
    <t xml:space="preserve">CHUVEIRO PLÁSTICO 4 BRANCO DUDA </t>
  </si>
  <si>
    <t xml:space="preserve">CLIPS 6/0 ACC C/ 50 UND </t>
  </si>
  <si>
    <t xml:space="preserve">COLA BASTÃO SILICONE TRANSP. FINO Nº10 </t>
  </si>
  <si>
    <t>COLCHETE Nº 09</t>
  </si>
  <si>
    <t>COLCHETE Nº 10</t>
  </si>
  <si>
    <t>COLCHETE Nº 06</t>
  </si>
  <si>
    <t xml:space="preserve">CORRETIVO LÍQUIDO A BASE DE ÁGUA </t>
  </si>
  <si>
    <t xml:space="preserve">DESENTUPIDOR DE BORRACHA P/ PIA </t>
  </si>
  <si>
    <t xml:space="preserve">DESENTUPIDOR PARA SANITÁRIO </t>
  </si>
  <si>
    <t>SABONETE LÍQUIDO  5L</t>
  </si>
  <si>
    <t>DESINCRUSTANTE NEUTRO 5 LITROS</t>
  </si>
  <si>
    <t xml:space="preserve">DVDR </t>
  </si>
  <si>
    <t xml:space="preserve">ESCOVA SANITÁRIA </t>
  </si>
  <si>
    <t xml:space="preserve">ENVELOPE  P/ OFICIO 11CMX23CM </t>
  </si>
  <si>
    <t xml:space="preserve">ESCALIMETRO </t>
  </si>
  <si>
    <t xml:space="preserve">ESPONJA DUPLA FACE (LOUÇA) </t>
  </si>
  <si>
    <t>EVA CORES DIVERSAS 40X60</t>
  </si>
  <si>
    <t xml:space="preserve">EXTRATOR DE GRAMPO COM 12 UND </t>
  </si>
  <si>
    <t xml:space="preserve">FIO DE NYLON 0,50MM X 100M </t>
  </si>
  <si>
    <t>FITA ADESIVA COLORIDA P/ DEM. DE SOLO 50MMX30M AZUL</t>
  </si>
  <si>
    <t>FITA ADESIVA P/ REPAROS SILVER TAPE 45MMX 5M</t>
  </si>
  <si>
    <t xml:space="preserve">FITA BICOLOR P/ MÁQUINA DE CALCULAR </t>
  </si>
  <si>
    <t xml:space="preserve">FITA COLORIDA DECORATIVA DE CETIM </t>
  </si>
  <si>
    <t>FITA COLORIDA DECORATIVA DE CETIM 7MM</t>
  </si>
  <si>
    <t xml:space="preserve">FITA VEDA ROSCA 18X50M AMANCO </t>
  </si>
  <si>
    <t>FLANELA 40X60</t>
  </si>
  <si>
    <t>GLITTER BRILHO PURPURINA COLORIDA 3G</t>
  </si>
  <si>
    <t xml:space="preserve">GRAMPEADOR CAPACIDADE PARA GRAMPEAR 25 FOLHAS </t>
  </si>
  <si>
    <t>GRAMPO 23/13</t>
  </si>
  <si>
    <t>GRAMPO 23/10</t>
  </si>
  <si>
    <t xml:space="preserve">GRAMPO 26/6 CAIXA COM 1.000UND </t>
  </si>
  <si>
    <t>GRAMPO TRILHO PLÁSTICO 80MM 200FOLHAS PACT C/ 50UND</t>
  </si>
  <si>
    <t xml:space="preserve">PACT </t>
  </si>
  <si>
    <t>GRAMPO 2/0</t>
  </si>
  <si>
    <t xml:space="preserve">HIDROCOR ACRILEX COM 06 UND </t>
  </si>
  <si>
    <t>INSETICIDA 273ML</t>
  </si>
  <si>
    <t>LANTEJOULAS COLORIDAS 6MM</t>
  </si>
  <si>
    <t>LANTEJOULAS COLORIDAS 8MM</t>
  </si>
  <si>
    <t xml:space="preserve">LIMPADOR MULTIUSO </t>
  </si>
  <si>
    <t xml:space="preserve">LIMPA VIDRO </t>
  </si>
  <si>
    <t xml:space="preserve">LIVRO PROTOCOLO COM 100FOLHAS </t>
  </si>
  <si>
    <t xml:space="preserve">LUVA LATEX G </t>
  </si>
  <si>
    <t>LUVA LATEX M</t>
  </si>
  <si>
    <t>ÓCULOS DE PROT. STHILL 00008861411 UND 055,25,34,126,70</t>
  </si>
  <si>
    <t xml:space="preserve">ODORIZADOR </t>
  </si>
  <si>
    <t xml:space="preserve">PÁ COLETORA DE LIXO </t>
  </si>
  <si>
    <t xml:space="preserve">PANO DE CHÃO </t>
  </si>
  <si>
    <t xml:space="preserve">PANO DE PRATO </t>
  </si>
  <si>
    <t xml:space="preserve">PAPEL CREPOM ITALIANO 50CM X 25M COLORIDO </t>
  </si>
  <si>
    <t>PAPEL HIGIÊNICO CADA FARDO 64ROLOS</t>
  </si>
  <si>
    <t xml:space="preserve">PASTA A-Z LOMBO LARGO </t>
  </si>
  <si>
    <t xml:space="preserve">PASTA PLÁSTICA COM ELÁSTICO </t>
  </si>
  <si>
    <t xml:space="preserve">PASTILHA SANITÁRIA </t>
  </si>
  <si>
    <t xml:space="preserve">PRANCHETAS </t>
  </si>
  <si>
    <t xml:space="preserve">PERFURADOR MÉDIO METÁLICO PARA 25 FOLHAS </t>
  </si>
  <si>
    <t>PINCEL SINTÉTICO Nº 2</t>
  </si>
  <si>
    <t xml:space="preserve">PISTOLA DE COLA QUENTE 06W BIVOLT </t>
  </si>
  <si>
    <t xml:space="preserve">RÉGUA 30CM </t>
  </si>
  <si>
    <t xml:space="preserve">RODO 40 CM </t>
  </si>
  <si>
    <t xml:space="preserve">RODO COM CABO DE MADEIRA- 60CM </t>
  </si>
  <si>
    <t>SABÃO EM PÓ - 500g</t>
  </si>
  <si>
    <t>SACO PARA LIXO 40L 100 UND CADA PACOTE</t>
  </si>
  <si>
    <t>SACO PARA LIXO 200L 100 UND CADA PACOTE</t>
  </si>
  <si>
    <t>SUPORTE DE PISO C/ HASTE P/ EXTINTOR AP</t>
  </si>
  <si>
    <t>SUPORTE DE PISO C/ HASTE P/ EXTINTOR PQS</t>
  </si>
  <si>
    <t xml:space="preserve">SUPORTE PARA ROLO DE PAPEL HIGIÊNICO </t>
  </si>
  <si>
    <t xml:space="preserve">TESOURA MÉDIA 17CM </t>
  </si>
  <si>
    <t>TINTA CARIMBO PT 40ML RADEX</t>
  </si>
  <si>
    <t>TUBO</t>
  </si>
  <si>
    <t>TRIMCUT 41-2 C/ NYLON 4003 710 2104 S</t>
  </si>
  <si>
    <t xml:space="preserve">TRENA EMBORRACHADA 10M COM TRAVA </t>
  </si>
  <si>
    <t>VASSOURA CERDAS PELO SINTETIC COM CABO (30CM)</t>
  </si>
  <si>
    <t xml:space="preserve">VASSOURA PIAÇAVA COM CABO </t>
  </si>
  <si>
    <t>BANDEIRA DO BRASIL fabricada em tecido 100% poliéster (Oxford), DUPLA-FACE em processo de estampa têxtil digital de alta qualidade, composta  por fios de grande resistência e com alto brilho, medindo: 0,90 cm, altura  x 1,30 de largura com abertura em uma das laterais para fixação de suporte. MARCA VIDEBAND</t>
  </si>
  <si>
    <t>BANDEIRA DO ESTADO DO RIO GRANDE DO NORTE  fabricada em tecido 100% poliéster (Oxford), DUPLA-FACE em processo de estampa têxtil digital de alta qualidade, composta  por fios de grande resistência e com alto brilho, medindo: 0,90 cm, altura  x 1,30 de largura com abertura em uma das laterais para fixação de suporte. MARCA VIDEBAND</t>
  </si>
  <si>
    <t>BOLA PARA FUTEBOL COM GUIZO (PORTADOR DE DEFICIÊNCIA VISUAL)</t>
  </si>
  <si>
    <t>BOLA PARA HANDEBOL FEMININO</t>
  </si>
  <si>
    <t>BOLA PARA HANDEBOL MIRIM</t>
  </si>
  <si>
    <t>APARADOR DE CHUTE (THAI PAD). DESCRIÇÃO: EQUIPAMENTO PARA ARTES MARCIAIS, COM REVESTIMENTO DE LONA NÁUTICA DUPLA DE ALTA RESISTÊNCIA E ENCHIMENTO COM ESPUMA EVA. REGULAGEM COM VELCRO PARA ANTEBRAÇO, COMPOSIÇÃO EM COURO ECOLÓGICO, NYLON E EVA, COM COSTURAS LATERAIS REFORÇADAS. PESO APROXIMADO: 700G. DIMENSÕES APROXIMADAS 19x36x10cm.</t>
  </si>
  <si>
    <t>APITO PROFISSIONAL PARA ARBITRAGEM COM CORDÃO. DESCRIÇÃO: TAMANHO GRANDE, POTÊNCIA SONORA DE 115DB OU MAIS, 2 CÂMARAS E SEM PARTES REMOVÍVEIS, SEM ESFERA.</t>
  </si>
  <si>
    <t>ARCOS DE PVC. DESCRIÇÃO: ARCO/BAMBOLÊ DE PVC 68CM. DE CORES VARIADAS. FABRICADO DE PVC TUBULAR, REFORÇADA POR JUNÇÃO PLÁSTICA. 68CM DE DIÂMETRO E 1/2 POLEGADA DE ESPESSURA.</t>
  </si>
  <si>
    <t>BASTÃO DE FISIOTERAPIA. DESCRIÇÃO: BASTÃO DE MADEIRA, MEDINDO 1,30M, PESO 2KG.</t>
  </si>
  <si>
    <t>BOLA DE BASQUETE – OFICIAL FEMININO, DESCRIÇÃO: COM CIRCUNFERÊNCIA DE 72 - 74 CM, PESO DE 510 - 565 G, CÂMARA AIRBILITY, CONSTRUÇÃO MATRIZADA, MATERIAL MICROFIBRA, MIOLO SLIP SYSTEM, REMOVIVEL E LUBRIFICADO. APROVADA POR FEDERAÇÃO E/OU CONFEDERAÇÃO NACIONAL OU INTERNACIONAL DA MODALIDADE, CONFORME CERTIFICADO.</t>
  </si>
  <si>
    <t>BOLA DE BASQUETE – OFICIAL MASCULINO, DESCRIÇÃO:  FABRICADA EM MICROFIBRA, CÂMARA DE AIRBILITY OU DE BUTIL, MATRIZADA, FORRO MULTIAXIAL, MIOLO REMOVÍVEL E LUBRIFICADO, DIÂMETRO 74-78 CM, PESO 600-650G. APROVADA POR FEDERAÇÃO E/OU CONFEDERAÇÃO NACIONAL OU INTERNACIONAL DA MODALIDADE, CONFORME CERTIFICADO.</t>
  </si>
  <si>
    <t>BOLA DE BASQUETE OFICIAL DESCRIÇÃO: BOLA DE BASQUETE EM MICROFIBRA PRO 7.4 OFICIAL. MED. 75-78CM. PESO 600-650G – MATRIZADA.</t>
  </si>
  <si>
    <t>BOLA DE BASQUETE, DESCRIÇÃO: COMPOSIÇÃO: FEITA 100% MICROFIBRA RESISTENTE CIRCUNFERÊNCIA APROXIMADA: 74,9 – 78 CM. CÂMARA: FEITA COM BORRACHA BUTÍLICA PESO APROXIMADO 567 – 650G MIOLO REMOVÍVEL</t>
  </si>
  <si>
    <t xml:space="preserve">BOLA DE BEACH HANDEBOL HB2, DESCRIÇÃO: TAMANHO 50-52 CM, TAMANHO 280-300 G, CÂMARA BUTIL, TIPO MATRIZADA BORRACHA, MIOLO REMOVÍVEL; </t>
  </si>
  <si>
    <t xml:space="preserve">BOLA DE BEACH HANDEBOL HB3, DESCRIÇÃO: TAMANHO 54-56 CM, PESO 350- 370 G, CÂMARA BUTIL, TIPO MATRIZADA, MATERIAL BORRACHA, MIOLO REMOVÍVEL; </t>
  </si>
  <si>
    <t>BOLA DE FUTEBOL DE CAMPO ADULTO, DESCRIÇÃO: CONFECCIONADA COM POLIURELANO PRO1OOO, COM 11 GOMOS, SEM COSTURA, LIGADOS ATRAVÉS DA TECNOLOGIA TERMOTEC, QUE OFERECE FORMATO 100% ESFÉRICO, COM 0% ABSORÇÃO DE ÁGUA, ALTA DURABILIDADE E MACIEZ EXTRA, DUPLA COLAGEM LIGADA AO SISTEMA NEOTEC, CONTA COM CÂMARA 60 FEITA EM BORRACHA BUTÍLICA E TRAZ MIOLO LUBRIFICADO E REMOVÍVEL QUE CONTÉM UM BICO ALONGADO QUE ENVOLVE A AGULHA E RETÉM O AR, CIRCUNFERÊNCIA 68-70 CM, PESO 410-450 G, CHANCELA DA CBF, APROVADA PELA FIFA.</t>
  </si>
  <si>
    <t>BOLA DE FUTEBOL DE CAMPO OFICIAL PRO. DESCRIÇÃO: COMPOSIÇÃO EM POLIURETANO, SEM COSTURAS, MATRIZADA. MEDIDAS: 68-70CM, PESO 410-450G. TECNOLOGIA TERMOTEC - CERTIFICADA PELA CONFEDERAÇÃO BRASILEIRA DE FUTEBOL, APROVADA PELO INMETRO.</t>
  </si>
  <si>
    <t>BOLA DE PILATES 45CM - FABRICADO EM MATERIAL LATEX · SUPORTA ATÉ 300 KG · SISTEMA ANTIESTOURO · BICO RESERVA</t>
  </si>
  <si>
    <t>BOLA DE PILATES 65CM - FABRICADO EM MATERIAL LATEX · SUPORTA ATÉ 300 KG · SISTEMA ANTIESTOURO · BICO RESERVA</t>
  </si>
  <si>
    <t>BOLA DE PILATES 75CM - FABRICADO EM MATERIAL LATEX · SUPORTA ATÉ 300 KG · SISTEMA ANTIESTOURO · BICO RESERVA</t>
  </si>
  <si>
    <t>BOLA DE VOLEI DE PRAIA, DESCRIÇÇÃO: CIRCUNFERENCIA 65-67CM, PESO 260-280G, COM CAMARA, TERMOTEC, MICROFIBRA, COM MIOLO LUBRIFICADO E REMOVIVEL.</t>
  </si>
  <si>
    <t>BOLA VOLEIBOL INDOOR OFICIAL. DESCRIÇÃO: BOLA VOLEIBOL INDOOR PRO 6.0 OFICIAL MICROFIBRA. MED. 65-67CM. PESO 260-280G. MATRIZADA. CERTIFICADA PELA CONFEDERAÇÃO BRASILEIRA DE VOLEIBOL, APROVADA PELO INMETRO.</t>
  </si>
  <si>
    <t>BOMBA DE ENCHER BOLA. DESCRIÇÃO: CONFECCIONADA EM POLIPROPILENO, TRANSPARENTE, DUPLA AÇÃO IDEAL PARA ENCHER BOLAS, ACOMPANHADA COM MANGUEIRA FLEXÍVEL ROSQUEÁVEL E BICO (AGULHA), COM BICOS PARA REPOSIÇÃO.</t>
  </si>
  <si>
    <t>CANELEIRAS DE PESO – DESCRIÇÃO: EMBORRACHADA DE 2KG EM NYLON 600 CAPENIL TRAÇADO COM ENCHIMENTO DE ESFERAS DE FERRO, E AJUSTE EM VELCRO RESISTENTE, ACABAMENTO EM VIÉS. DIMENSÕES APROXIMADAS DO PRODUTO (AXLXP)14X32X38CM</t>
  </si>
  <si>
    <t>CANELEIRA PARA MUAY THAI E KICK BOXING. DESCRIÇÃO: CONFECCIONADA EM POLIÉSTER AERADO DE ALTA RESISTÊNCIA, PARTE INTERNA EVA, FECHAMENTO EM VELCRO, PROTEÇÃO TOTAL DA CANELA, PRÓPRIA PARA TREINOS E COMPETIÇÕES, NOS TAMANHOS P, M e G, NAS CORES AZUL, VERMELHO E PRETO.</t>
  </si>
  <si>
    <t>CARRINHO RETRÁTIL PARA TRANSPORTE DE BOLAS. DESCRIÇÃO: ESTRUTURA FABRICADA EM ALUMÍNIO, COM RODINHAS QUE GIRAM 360 GRAUS E BOLSA EM NYLON. DIMENSÕES MÍNIMAS APROXIMADAS: 53X53X87CM, CAPACIDADE PARA NO MÍNIMO 12 BOLAS DE BASQUETE.</t>
  </si>
  <si>
    <t>CHAPEU CHINES. DESCRIÇÃO: MINI CONE PARA TREINO FUNCIONAL, MATERIAL EM PVC FLEXÍVEL.</t>
  </si>
  <si>
    <t>CINTURÃO ABDOMINAL. DESCRIÇÃO: CONFECCIONADO EM POLIÉSTER AERADO E COURO ECOLÓGICO DE ALTA RESISTÊNCIA E ENCHIMENTO EM EVA E ESPUMA DE ALTA DENSIDADE. FECHAMENTO DE TÓRAX DIRECIONADO PARA TREINAMENTO DE ALTA PERFOMACE.</t>
  </si>
  <si>
    <t>CONE GRANDE. DESCRIÇÃO: MEDINDO APROXIMADAMENTE 50CM, NA COR LARANJA E BRANCO, COM FAIXA INJETADA, MATERIAL COMPOSTO DE PVC.</t>
  </si>
  <si>
    <t>CONE PEQUENO. DESCRIÇÃO: MEDINDO APROXIMADAMENTE 10CM, FLEXÍVEL, MATERIAL DE PVC, NA COR LARANJA.</t>
  </si>
  <si>
    <t>CORDA DE PULAR, DESCRIÇÃO: CORDA DE PULAR INDIVIDUAL - DE SISAL, COM PUNHO DE MADEIRA, TAMANHO 2.20 M.</t>
  </si>
  <si>
    <t>ESCADA DE AGILIDADE - ESTRUTURA DOBRÁVEL E FÁCIL DE TRANSPORTAR. DIMENSÕES: 6M COM 12 DEGRAUS DE 50CM. ACOMPANHA BOLSA PARA TRANSPORTE.</t>
  </si>
  <si>
    <t>ESCUDO DE CHUTE QUADRADO. DESCRIÇÃO: CONFECCIONADO EM LONA NÁUTICA DE ALTA RESISTÊNCIA, ENCHIMENTO EM EVA E ESPUMA DE ALTA DENSIDADE. INDICADO PARA TREINO DE ALTA PERFOMACE.</t>
  </si>
  <si>
    <t>EXTENSOR ELÁSTICO 5 VIAS PARA TREINO FUNCIONAL. DESCRIÇÃO: EXTENSOR COM CINCO ELÁSTICOS REMOVÍVEIS, COM MANOPLAS MOLDADAS EM POLIURETANO. TUBOS. MATERIAL: BORRACHA   MEDIDAS APROXIMADAS: SEM ESTICAR: 72 CM DE UM PEGADOR AO OUTRO.</t>
  </si>
  <si>
    <t>GARRAFÃO TÉRMICO 10 L, COM ALÇA PARA FÁCIL TRANSPORTE.</t>
  </si>
  <si>
    <t>HALTERES DE MÃO PARA GINÁSTICA 01 KG, DESCRIÇÃO: EM FERRO FUNDIDO, REVESTIMENTO EMBORRACHADO COM ABERTURA PARA PEGADA. APRESENTAÇÃO DE SELO DE VERIFICAÇÃO E CERTIFICAÇÃO DO INMETRO.</t>
  </si>
  <si>
    <t>HALTERES DE MÃO PARA GINÁSTICA 02 KG, DESCRIÇÃO: EM FERRO FUNDIDO, REVESTIMENTO EMBORRACHADO COM ABERTURA PARA PEGADA. APRESENTAÇÃO DE SELO DE VERIFICAÇÃO E CERTIFICAÇÃO DO INMETRO.</t>
  </si>
  <si>
    <t>JOGO DE DAMA OFICIAL, COM TABULEIRO FEITO EM MADEIRA 40X40CM E ESPESSURA DE 9MM. PEÇAS CONFECCIONADAS EM PLÁSTICO POLIETILENO</t>
  </si>
  <si>
    <t>JOGO DE DOMINÓ, CONFECCIONADO EM PLÁSTICO POLIETILENO COM 28 PEÇAS + ESTOJO. PEÇAS EM TAMANHO 4X2CM NA COR PRETA COM PONTOS COLORIDOS.</t>
  </si>
  <si>
    <t>JOGO DE MEMÓRIA, COM TEMA BASEADO NA ALFABETIZAÇÃO, SENDO UMA PEÇA COM O NOME E A OUTRA PEÇA COM O DESENHO RESPECTIVO, MATERIAL- MDF. ITENS INCLUSOS40 PEÇAS - (20 PARES)</t>
  </si>
  <si>
    <t>JOGO DE XADREZ OFICIAL, COM TABULEIRO FEITO EM MADEIRA 40X40CM E ESPESSURA DE 9MM. PEÇAS CONFECCIONADAS EM PLÁSTICO POLIETILENO.</t>
  </si>
  <si>
    <t>KIT DE BADMINTON, DESCRIÇÃO: KIT DE BADMINTON: COM 2 RAQUETES E 3 PETECAS DE NYLON, COM CAPA PROTETORA. MATERIAL DAS RAQUETES: ALUMÍNIO E NYLON. DIMENSÕES (A X L X P): 7 X 21 X 68 CM. PESO: 400 G. MATERIAL DAS PETECAS: PENAS E BASE: PLÁSTICO. GARANTIA CONTRA DEFEITO DE FABRICAÇÃO.</t>
  </si>
  <si>
    <t>KIT MINI BANDS, DESCRIÇÃO: KIT 5 PEÇAS DE FAIXA DE RESISTÊNCIA MINI BANDS: FEITO EM LÁTEX 100% NATURAL, COM 30 CM DE COMPRIMENTO E 5 CM DE LARGURA CADA.</t>
  </si>
  <si>
    <t>KITS DE AGILIDADE - DESCRIÇÃO: 4 KITS DE AGILIDADE COMPOSTOS POR: 4 BASTÕES DE 80 CM CADA. 8 UNIDADES DE CONES DE 23 CM DE ALTURA.</t>
  </si>
  <si>
    <t>LUVAS DE GOLEIRO – DESCRIÇÃO: PAR DE LUVAS EM MATERIAL COURO SINTÉTICO MUITO RESISTENTE, TIPO FUTEBOL DE CAMPO, TAMANHO INFANTIL E JUVENIL, APLICAÇÃO PRÁTICA ESPORTIVA, DIVERSAS CORES, COM 4 MILÍMETROS DE LÁTEX COM UMA PALMA DE LÁTEX LATERAL WRAP DANDO APOIO EXTRA - LÁTEX TECNOLOGIA WRISTBAND E WRISTCUFFVELCRO E ELÁSTICO PARA UM AJUSTE MAIS CONFORTÁVEL E SEGURO. - ERGOMORPHIC FLEX PARA O CONFORTO ADICIONADO E POLEGAR DA MÃO EXTRA PARA MANTER CONTATO COM BOLA. (PAR)</t>
  </si>
  <si>
    <t>MANOPHO DE BOXE (LUVA DE FOCO). DESCRIÇÃO: CONFECCIONADA EM COURO ECOLÓGICO, COM COSTURAS REFORÇADAS, ESPUMA DE ALTA DENSIDADE E PESO DE 300g.</t>
  </si>
  <si>
    <t>MARCACAO PARA BEACH HANDEBOL, DESCRIÇÃO: KIT MARCAÇÃO PARA BEACH HANDEBOL: KIT DE MARCAÇÃO OFICIAL PARA QUADRA ESPORTIVA DE BEACH HANDEBOL, CONFECCIONADOS EM FAIXAS DE NYLON LISAS OU ZEBRADOS COM 10 CM DE LARGURA COM CORES CONTRASTANTES COM A AREIA SENDO DUAS COM 12M E DUAS COM 27M DE COMPRIMENTO COM ILHÓS E SPECS DE FIXAÇÃO</t>
  </si>
  <si>
    <t>MARCAÇÃO PARA FUTEBOL DE AREIA. DESCRIÇÃO: CONFECCIONADO EM PVC COMTATAMENTO UV, MEDINDO 16X32M, COMPOSTO DE 12 PEÇAS DE 16M E 12 FIXADORES DE AÇO GALVANIZADO.</t>
  </si>
  <si>
    <t>PAR DE MINI TRAVES REGULÁVEIS. DESCRIÇÃO: RESISTENTE REDE DE NYLON E TRAVES FEITO COM MATERIAL RÍGIDO E DURÁVEL, COM QUATRO ESTACAS PARA FIXAÇÃO NO SOLO E BOLSA DE VIAGEM. MEDIDAS: (90,0 X 90,0X 120,0) CM</t>
  </si>
  <si>
    <t>PLACAR DE MESA. DESCRIÇÃO: MEDINDO 31X28CM, COM NUMERAÇÃO GRANDE E IMPRESSA NOS DOIS LADOS, MARCAÇÃO ATÉ 31 PONTOS E CINCO SETS.</t>
  </si>
  <si>
    <t>QUEBRA CABEÇA 20 PEÇAS - PARA ALEGRAR E DIVERTIR OS PEQUENOS! O QUEBRA CABEÇA POSSUI 20 PEÇAS EM TAMANHOS GRANDES PARA FACILITAR A MONTAGEM, E TAMBÉM AJUDAR NA LIMPEZA DAS PEÇAS! COM CORES VIBRANTES E DESENHOS GRANDES PARA CHAMAR A ATENÇÃO DAS CRIANÇAS E ESTIMULAR OS SENTIDOS. TAMANHO DA IMAGEM: 38,5X 31 CM</t>
  </si>
  <si>
    <t>REDE DE BASQUETE (CHUÁ).DESCRIÇÃO:PAR DE REDES DE BASQUETE, MODELO CHUÁ, MATERIAL: POLIURETANO (SEDA), TRATAMENTO U.V.A, BRANCA 45CM. OFICIAL COMPETIÇÃO.</t>
  </si>
  <si>
    <t>REDE DE FUTEBOL DE AREIA. DESCRIÇÃO: EM FIO DE POLIETILENO (NYLON) 4MM, COM PROTEÇÃO UV, DIMENSÕES 6,20X2,30M, COM MALHA 15X15CM.</t>
  </si>
  <si>
    <t>REDE DE FUTEBOL DE CAMPO OFICIAL. DESCRIÇÃO: REDE TIPO MÉXICO (BAÚ), CONFECCIONADA COM FIOS DE NYLON DE 4MM COM PROTEÇÃO UV, DIMENSÕES 7,5M DE COMPRIMENTO, 2,5M DE ALTURA, 2,0M DE RECUO SUPERIOR E INFERIOR, TAMANHO DA MALHA DE 15X15CM.</t>
  </si>
  <si>
    <t>REDE DE FUTEBOL DE CAMPO OFICIAL. DESCRIÇÃO: REDE TIPO VÉU, CONFECCIONADA COM FIOS DE POLIETILENO ( NYLON) DE 4MM COM PROTEÇÃO UV, DIMENSÕES 7,5M DE COMPRIMENTO, 2,5M DE ALTURA, COM 1,0M DE RECUO SUPERIOR E 2,0M INFERIOR, TAMANHO DA MALHA 15X15CM.</t>
  </si>
  <si>
    <t>REDE DE FUTEVOLEI - DESCRIÇÃO: TAMANHO OFICIAL PROFISSIONAL 1,00 X 9,50M, EM POLIPROPILENO, TRATAMENTO EM UV, COM DUAS FAIXAS DE 6CM E TAMANHO DA MALHA 10X10CM</t>
  </si>
  <si>
    <t>REDE DE FUTSAL OFICIAL. DESCRIÇÃO: REDE TIPO COLMÉIA, CONFECCIONADA COM FIOS DE POLIETILENO(NYLON) DE 4MM E COM PROTEÇÃO UV, DIMENSÕES 3,20M DE LARGURA, 2,10M DE ALTURA, 0,40M DE RECUO SUPERIOR E 0,80M INFERIOR.</t>
  </si>
  <si>
    <t>REDE DE FUTSAL OFICIAL. DESCRIÇÃO: REDE TIPO COLMÉIA, CONFECCIONADA COM FIOS DE POLIPROPILENO DE 6MM, SEM NÓ E COM PROTEÇÃO UV, DIMENSÕES 3,20M DE LARGURA, 2,10M DE ALTURA, 0,40M DE RECUO SUPERIOR E 0,80M DE RECUO INFERIOR.</t>
  </si>
  <si>
    <t>REDE DE VOLEI. DESCRIÇÃO: COM CORDAS, CABO DE AÇO PLASTIFICADO. MATERIAL POLIETILENO COM 4 LONAS SINTÉTICAS, FIO 2,50MM. QUADRO ESTRUTUTRAL EM CORDA DE NYLON 6MM. TAMANHO 10M X 1M. TAMANHO DA MALHA 10X10CM.</t>
  </si>
  <si>
    <t>REDE DE VOLEI. DESCRIÇÃO: REDE DE VOLEIBOL 1 FAIXA – NYLON, CONFECCIONADA COM FIO 2 DE POLIETILENO (NYLON), DE ALTA RESISTÊNCIA, MALHA 14X14, COM 1 FAIXA SINTÉTICA, TAMANHO: (LXA) 9,50X1,0 M.</t>
  </si>
  <si>
    <t>REDE VOLEI DE PRAIA. DESCRIÇÃO: MEDIDAS: 8,50 X 1.00 METROS. CONFECCIONADO COM FIO DO POLIETILENO TORCIDO DE 2.5 MM DE DIÂMETRO. MALHA DE 10 X 10 CM.</t>
  </si>
  <si>
    <t>SACO PARA TRANSPORTE DE BOLA, CONFECCIONADO COM FIO 2MM DE POLIOPROPILENO DE ALTA RESISTÊNCIA, MALHA 12, TAMANHO (LXA) 0,70 X 1,20, COM CAPACIDADE PARA 15 BOLAS.</t>
  </si>
  <si>
    <t>STEP RÍGIDO EM EVA ANTIDERRAPANTE PARA TREINAMENTO FUNCIONAL – 60CM</t>
  </si>
  <si>
    <t>TATAME - EMBORRACHADO EM EVA - 1,00M X 1,00M LARGURA X 20MM ESPESSURA</t>
  </si>
  <si>
    <t>TATAME - EMBORRACHADO EM EVA - 1,00M X 1,00M LARGURA X 40MM ESPESSURA</t>
  </si>
  <si>
    <t>TRX - TREINAMENTO SUSPENSO (PêNDULO) - CONFECCIONADO EM TIRAS DE NYLON, COM SUPORTE PARA FIXAÇÃO EM PORTAS, MOSQUETãO, PASSANTES, AJUSTES MANOPLAS E APOIO PARA OS PÉS, TENDO 1,80COMP., PESO 850G</t>
  </si>
  <si>
    <t>TOTAL</t>
  </si>
  <si>
    <t>DESODORIZADOR DE SANITÁRIO CX COM 24</t>
  </si>
  <si>
    <t xml:space="preserve">CAFÉ </t>
  </si>
  <si>
    <t>PAPEL TOALHA INTERFOLHADO BRANCO - 2.400 FOLHAs CADA 6 UND</t>
  </si>
  <si>
    <t xml:space="preserve">ÁGUA SANITÁRIA 5000ML </t>
  </si>
  <si>
    <t xml:space="preserve">BOMBONA </t>
  </si>
  <si>
    <t>SABÃO EM BARRA GLICERINA PACOTE COM 5 CAIXA COM 50</t>
  </si>
  <si>
    <t xml:space="preserve">CAFÉ TORRADO CADA FARDO 20 UND </t>
  </si>
  <si>
    <t>CORRETIVO LÍQUIDO CAIXA COM 12UND</t>
  </si>
  <si>
    <t>LAPIS GRAFITE</t>
  </si>
  <si>
    <t>APONTADOR PARA LÁSPIS COM DEPÓSITO</t>
  </si>
  <si>
    <t xml:space="preserve">HIDROCOR PONTA GROSSA PACT COM 6 UND </t>
  </si>
  <si>
    <t>PASTA PAPELÃO AZUL,VERDE,VERM,PRETA OU BRANCA</t>
  </si>
  <si>
    <t xml:space="preserve">GRAMPEADOR CAPACIDADE PARA GRAMPEAR 30 FOLHAS </t>
  </si>
  <si>
    <t xml:space="preserve">PORTA CLIPS, LÁPIS, LEMBRETE ACRÍLICO </t>
  </si>
  <si>
    <t>PAPEL A4 60,210 MMX297MM, JANDAINHA PACT COM 50FLS</t>
  </si>
  <si>
    <t xml:space="preserve">LAPIS CERA CX COM 12 UND </t>
  </si>
  <si>
    <t xml:space="preserve">LÁPIS DE COR CAIXA COM 12 UND CORES DIVERSAS </t>
  </si>
  <si>
    <t xml:space="preserve">ENVELOPE P/ OFICIO CAIXA COM 100 UND </t>
  </si>
  <si>
    <t xml:space="preserve">FITA ADESIVA TRANSPARENTE 45X5 PACT COM 5 UND </t>
  </si>
  <si>
    <t xml:space="preserve">MASSA MODELAR CAIXA COM 12 CORES </t>
  </si>
  <si>
    <t xml:space="preserve">MARCA TEXTO  CAIXA COM 12 UND </t>
  </si>
  <si>
    <t xml:space="preserve">BLOCO ADESIVO PARA RECADO PACT COM 4 UND </t>
  </si>
  <si>
    <t xml:space="preserve">ESTILETE 13CM </t>
  </si>
  <si>
    <t xml:space="preserve">PASTA EM L PACT COM 10 UND </t>
  </si>
  <si>
    <t xml:space="preserve">PASTA SANFONADA COM 12 DIVISOES </t>
  </si>
  <si>
    <t xml:space="preserve">PASTA COM ELÁSTICO OFICIO PACT COM 10 UND CADA </t>
  </si>
  <si>
    <t xml:space="preserve">PISTOLA COLA QUENTE 40 W BIVOLT </t>
  </si>
  <si>
    <t xml:space="preserve">PISTOLA COLA QUENTE 10 W BIVOLT </t>
  </si>
  <si>
    <t xml:space="preserve">BASTÃO COLA QUENTE FINO 7,5MM, 1 G </t>
  </si>
  <si>
    <t xml:space="preserve">AÇUCAR GRANULADO 1 KG </t>
  </si>
  <si>
    <t>PAPEL A-4, MEDINDO 210MM X 297MM, 75G/M², 500 FOLHAS.</t>
  </si>
  <si>
    <t>CAFÉ EM PÓ MOÍDO DE 1ª QUALIDADE, SABOR ARÁBICA, MISTURA DE CAFÉ CONILON EM ATÉ 20% , COM SELO DE PUREZA ABIC</t>
  </si>
  <si>
    <t xml:space="preserve">PCTE </t>
  </si>
  <si>
    <t>PAPEL TOALHA INTERFOLHADO BRANCO 20 X 21 FARDO COM 1.000 FOLHAS</t>
  </si>
  <si>
    <t>FLANELA 40X30 100% ALGODÃO COR BRANCA</t>
  </si>
  <si>
    <t xml:space="preserve">LIXEIRA PLÁSTICA, CAPACIDADE 100 L </t>
  </si>
  <si>
    <t xml:space="preserve">LIXEIRA PLÁSTICA, CAPACIDADE 30 L </t>
  </si>
  <si>
    <t xml:space="preserve">ÁGUA SANITÁRIA 1 L CX COM 12 UND </t>
  </si>
  <si>
    <t>BALDE PLAÁSTICO ALÇA 20L</t>
  </si>
  <si>
    <t>ESTOQUE ATÉ 31/12/2023</t>
  </si>
  <si>
    <t>ENTRADA DE MAT. JAN. A NOV2024</t>
  </si>
  <si>
    <t>APITO ITEM 18 DO PREGÃO</t>
  </si>
  <si>
    <t>COLETE</t>
  </si>
  <si>
    <t>CONE PARA TREINAMENTO TAMANHO VARIADO</t>
  </si>
  <si>
    <t>KIMONO JUDO INFANTIL</t>
  </si>
  <si>
    <t>KIMONO JUDO ADULTO</t>
  </si>
  <si>
    <t>BOLA DE BASQUETE INFANTIL</t>
  </si>
  <si>
    <t>BOLA DE BASQUETE ADULTO</t>
  </si>
  <si>
    <t>BOLA DE FUTSAL INFANTL</t>
  </si>
  <si>
    <t>BOLA DE FUTSAL ADULTO</t>
  </si>
  <si>
    <t>BOLA DE BORRACHA INICIAÇÃO Nº 8</t>
  </si>
  <si>
    <t>BOLA DE VÔLEI</t>
  </si>
  <si>
    <t>REDE DE BASQUETE</t>
  </si>
  <si>
    <t>REDE DE VÔLEI</t>
  </si>
  <si>
    <t>BOMBA PARA ENCHER BOLA</t>
  </si>
  <si>
    <t>SACO PARA TRANSPORTE DE BOLAS</t>
  </si>
  <si>
    <t>BOLA DE BORRACHA INICIAÇÃO Nº 10</t>
  </si>
  <si>
    <t>BAMBOLÊ</t>
  </si>
  <si>
    <t>CAMISA TRADICIONAL DRYFIT PERSONALIZADA ESCOLINHA</t>
  </si>
  <si>
    <t>CALÇÃO DRY PERSONALIZADO ESCOLINHA</t>
  </si>
  <si>
    <t>BANDEIRA DE JOGOS LOGOMARCA PERSONALIZADA TAMANHO OFICIAL NO TECIDO OXFORD POLIESTER</t>
  </si>
  <si>
    <t>MEDALHAS DE METAL 3D ESP: 5MM DE BORDA TAMANHO 5CM C/ FITA PERSONALIZADA 30X800MM</t>
  </si>
  <si>
    <t xml:space="preserve">MEDALHAS DE METAL 3D ESP: 5MM DE BORDA TAMANHO 6CM C/ FITA PERSONALIZADA 30X800MM </t>
  </si>
  <si>
    <t>MEDALHAS DE METAL 3D ESP: 5MM DE BORDA TAMANHO 7CM C/ FITA PERSONALIZADA 30X800MM</t>
  </si>
  <si>
    <t>Mochila saco em tecido tactel, em cores variadas, com dimensões de 33x47mm. Características adicionais: acabamento em ilhós com alça reguladora em nylon, com impressão (serigrafia) silk screen e/ou sublimação na frente conforme o layout aprovado pela Secretaria</t>
  </si>
  <si>
    <t>BANDEIRA CONFECCIONADA EM TECIDO 100% POLIESTER COM FIO DE ALTA RESISTENCIA COSTURADAS COM BARRAS DUPLA, BRASÃO CENTRALIZADO FRENTE E VERSO FIXADO EM APLIQUE BORDADO. (CONTORNO), 02 ILHOES EM LATÃO PARA FIXAÇÃO NO MASTRO. MEDIDA DA BANDEIRA (PADRÃO)</t>
  </si>
  <si>
    <t>CAMISA 100% POLIESTER (PP) SUBLIMADA FRENTE E COSTA, ESTILO ABADÁ, NOS TAMANHOS DE 4 A 16 ANOS.</t>
  </si>
  <si>
    <t>CAMISA EM MALHA MICRODRY, COMPOSIÇÃO 100% POLIESTER E GRAMATURA 130, GOLA CARECA, COM MANGAS, TAMANHOS PP, P , M ,G, GG E XGG</t>
  </si>
  <si>
    <t xml:space="preserve">CAMISA BASICA EM MALHA PV DE COM APROXIMADAMENTE 67% POLIESTER E COM 33% VISCOSES, 158GR/MZ, ANTI PILLING COM SERIGRAFICA FRENTE COSTA DE MANGA COM TAMANHO P AO G, GOLA CARECA, COR E ARTE SERÃO DEFINIDOS NA ORDEM DO FORNECIMENTO </t>
  </si>
  <si>
    <t>CAMISA EM MALHA AERO DRY TELA, 100% POLIESTER, COM GRAMATURA DE 140 SUBLIMAÇÃO FRENTE, COSTA E MANGA.</t>
  </si>
  <si>
    <t>ADOÇANTE LÍQUIDO DIETÉTICO</t>
  </si>
  <si>
    <t>MAPA DEMONSTRATIVO DA MOVIMENTAÇÃO DO ALMOXARIFADO - ANO 2024 - até novembro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</si>
</sst>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/>
    <xf numFmtId="43" fontId="3" fillId="0" borderId="0" applyFont="0" applyFill="0" applyBorder="0" applyAlignment="0" applyProtection="0"/>
  </cellStyleXfs>
  <cellXfs count="67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3" fillId="0" borderId="0" xfId="2"/>
    <xf numFmtId="0" fontId="0" fillId="0" borderId="0" xfId="0" applyAlignment="1">
      <alignment horizontal="center"/>
    </xf>
    <xf numFmtId="43" fontId="0" fillId="0" borderId="1" xfId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7" fillId="0" borderId="1" xfId="2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3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8" fillId="0" borderId="0" xfId="2" applyFont="1"/>
    <xf numFmtId="0" fontId="5" fillId="0" borderId="1" xfId="2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wrapText="1"/>
    </xf>
    <xf numFmtId="43" fontId="0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wrapText="1"/>
    </xf>
    <xf numFmtId="0" fontId="7" fillId="0" borderId="1" xfId="2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center" wrapText="1"/>
    </xf>
    <xf numFmtId="0" fontId="0" fillId="2" borderId="1" xfId="0" quotePrefix="1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7" fillId="0" borderId="1" xfId="0" applyFont="1" applyBorder="1"/>
    <xf numFmtId="0" fontId="5" fillId="0" borderId="1" xfId="2" applyFont="1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3" fontId="0" fillId="2" borderId="6" xfId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43" fontId="0" fillId="0" borderId="6" xfId="1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5" fillId="0" borderId="8" xfId="2" applyFont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5" fillId="0" borderId="8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43" fontId="5" fillId="0" borderId="8" xfId="1" applyFont="1" applyFill="1" applyBorder="1" applyAlignment="1">
      <alignment horizontal="center" vertical="center"/>
    </xf>
    <xf numFmtId="43" fontId="0" fillId="0" borderId="9" xfId="1" applyFont="1" applyFill="1" applyBorder="1" applyAlignment="1">
      <alignment horizontal="right" vertical="center"/>
    </xf>
    <xf numFmtId="43" fontId="12" fillId="0" borderId="12" xfId="0" applyNumberFormat="1" applyFont="1" applyBorder="1" applyAlignment="1">
      <alignment vertical="center"/>
    </xf>
    <xf numFmtId="0" fontId="4" fillId="3" borderId="0" xfId="2" applyFont="1" applyFill="1" applyAlignment="1">
      <alignment horizontal="center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0" fillId="0" borderId="0" xfId="0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2 4" xfId="3" xr:uid="{00000000-0005-0000-0000-000002000000}"/>
    <cellStyle name="Vírgula" xfId="1" builtinId="3"/>
    <cellStyle name="Vírgul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17009</xdr:rowOff>
    </xdr:from>
    <xdr:to>
      <xdr:col>2</xdr:col>
      <xdr:colOff>2517322</xdr:colOff>
      <xdr:row>4</xdr:row>
      <xdr:rowOff>146463</xdr:rowOff>
    </xdr:to>
    <xdr:pic>
      <xdr:nvPicPr>
        <xdr:cNvPr id="3" name="Imagem 2" descr="D:\Sandro Menezes\Downloads\SECRETARIA_NATAL_SEL_HOR (1)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09"/>
          <a:ext cx="3291228" cy="877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41"/>
  <sheetViews>
    <sheetView tabSelected="1" topLeftCell="A37" zoomScale="112" zoomScaleNormal="112" workbookViewId="0">
      <selection activeCell="I56" sqref="I56"/>
    </sheetView>
  </sheetViews>
  <sheetFormatPr defaultRowHeight="15" x14ac:dyDescent="0.25"/>
  <cols>
    <col min="1" max="1" width="11.5703125" style="8" customWidth="1"/>
    <col min="2" max="2" width="98.140625" style="5" hidden="1" customWidth="1"/>
    <col min="3" max="3" width="54.85546875" customWidth="1"/>
    <col min="4" max="4" width="12.28515625" style="5" customWidth="1"/>
    <col min="5" max="5" width="22.42578125" style="5" customWidth="1"/>
    <col min="6" max="6" width="17.28515625" style="5" customWidth="1"/>
    <col min="7" max="7" width="11.7109375" style="8" customWidth="1"/>
    <col min="8" max="8" width="9.28515625" style="8" customWidth="1"/>
    <col min="9" max="9" width="13.140625" style="8" customWidth="1"/>
    <col min="10" max="10" width="15.85546875" style="8" customWidth="1"/>
    <col min="11" max="11" width="18.7109375" style="12" bestFit="1" customWidth="1"/>
  </cols>
  <sheetData>
    <row r="2" spans="1:11" x14ac:dyDescent="0.25">
      <c r="A2" s="1"/>
      <c r="B2" s="2"/>
      <c r="C2" s="3"/>
      <c r="D2" s="2"/>
      <c r="E2" s="2"/>
      <c r="F2" s="2"/>
      <c r="G2" s="1"/>
      <c r="H2" s="1"/>
      <c r="I2" s="1"/>
      <c r="J2" s="1"/>
      <c r="K2" s="11"/>
    </row>
    <row r="3" spans="1:11" x14ac:dyDescent="0.25">
      <c r="A3" s="1"/>
      <c r="B3" s="2"/>
      <c r="C3" s="3"/>
      <c r="D3" s="2"/>
      <c r="E3" s="2"/>
      <c r="F3" s="2"/>
      <c r="G3" s="1"/>
      <c r="H3" s="1"/>
      <c r="I3" s="1"/>
      <c r="J3" s="1"/>
      <c r="K3" s="11"/>
    </row>
    <row r="4" spans="1:11" x14ac:dyDescent="0.25">
      <c r="A4" s="1"/>
      <c r="B4" s="2"/>
      <c r="C4" s="3"/>
      <c r="D4" s="2"/>
      <c r="E4" s="2"/>
      <c r="F4" s="2"/>
      <c r="G4" s="1"/>
      <c r="H4" s="1"/>
      <c r="I4" s="1"/>
      <c r="J4" s="1"/>
      <c r="K4" s="11"/>
    </row>
    <row r="5" spans="1:11" x14ac:dyDescent="0.25">
      <c r="A5" s="1"/>
      <c r="B5" s="2"/>
      <c r="C5" s="3"/>
      <c r="D5" s="2"/>
      <c r="E5" s="2"/>
      <c r="F5" s="2"/>
      <c r="G5" s="1"/>
      <c r="H5" s="1"/>
      <c r="I5" s="1"/>
      <c r="J5" s="1"/>
      <c r="K5" s="11"/>
    </row>
    <row r="6" spans="1:11" s="4" customFormat="1" ht="18.75" x14ac:dyDescent="0.3">
      <c r="A6" s="63" t="s">
        <v>251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x14ac:dyDescent="0.25">
      <c r="A7" s="1"/>
      <c r="B7" s="2"/>
      <c r="E7" s="2"/>
      <c r="F7" s="2"/>
      <c r="G7" s="1"/>
      <c r="H7" s="1"/>
      <c r="I7" s="1"/>
      <c r="J7" s="1"/>
      <c r="K7" s="11"/>
    </row>
    <row r="8" spans="1:11" ht="15.75" thickBot="1" x14ac:dyDescent="0.3">
      <c r="A8" s="1"/>
      <c r="B8" s="2"/>
      <c r="C8" s="3"/>
      <c r="D8" s="2"/>
      <c r="E8" s="2"/>
      <c r="F8" s="2"/>
      <c r="G8" s="1"/>
      <c r="H8" s="1"/>
      <c r="I8" s="1"/>
      <c r="J8" s="1"/>
      <c r="K8" s="11"/>
    </row>
    <row r="9" spans="1:11" ht="45" x14ac:dyDescent="0.25">
      <c r="A9" s="46" t="s">
        <v>0</v>
      </c>
      <c r="B9" s="47"/>
      <c r="C9" s="47" t="s">
        <v>1</v>
      </c>
      <c r="D9" s="47" t="s">
        <v>2</v>
      </c>
      <c r="E9" s="48" t="s">
        <v>219</v>
      </c>
      <c r="F9" s="48" t="s">
        <v>220</v>
      </c>
      <c r="G9" s="48" t="s">
        <v>3</v>
      </c>
      <c r="H9" s="47" t="s">
        <v>4</v>
      </c>
      <c r="I9" s="48" t="s">
        <v>5</v>
      </c>
      <c r="J9" s="48" t="s">
        <v>6</v>
      </c>
      <c r="K9" s="49" t="s">
        <v>7</v>
      </c>
    </row>
    <row r="10" spans="1:11" s="3" customFormat="1" x14ac:dyDescent="0.25">
      <c r="A10" s="50">
        <v>1</v>
      </c>
      <c r="B10" s="36"/>
      <c r="C10" s="37" t="s">
        <v>8</v>
      </c>
      <c r="D10" s="35" t="s">
        <v>9</v>
      </c>
      <c r="E10" s="38">
        <v>16</v>
      </c>
      <c r="F10" s="35">
        <f>0</f>
        <v>0</v>
      </c>
      <c r="G10" s="35">
        <f>E10+F10</f>
        <v>16</v>
      </c>
      <c r="H10" s="35">
        <v>0</v>
      </c>
      <c r="I10" s="35">
        <f t="shared" ref="I10:I64" si="0">G10-H10</f>
        <v>16</v>
      </c>
      <c r="J10" s="26">
        <v>29.99</v>
      </c>
      <c r="K10" s="51">
        <f t="shared" ref="K10:K64" si="1">J10*I10</f>
        <v>479.84</v>
      </c>
    </row>
    <row r="11" spans="1:11" s="3" customFormat="1" x14ac:dyDescent="0.25">
      <c r="A11" s="50">
        <v>2</v>
      </c>
      <c r="B11" s="36"/>
      <c r="C11" s="27" t="s">
        <v>209</v>
      </c>
      <c r="D11" s="35" t="s">
        <v>72</v>
      </c>
      <c r="E11" s="38">
        <v>0</v>
      </c>
      <c r="F11" s="35">
        <v>60</v>
      </c>
      <c r="G11" s="35">
        <f t="shared" ref="G11:G65" si="2">E11+F11</f>
        <v>60</v>
      </c>
      <c r="H11" s="35"/>
      <c r="I11" s="35">
        <f t="shared" si="0"/>
        <v>60</v>
      </c>
      <c r="J11" s="26">
        <v>3.7666666700000002</v>
      </c>
      <c r="K11" s="51">
        <f t="shared" si="1"/>
        <v>226.00000020000002</v>
      </c>
    </row>
    <row r="12" spans="1:11" s="3" customFormat="1" x14ac:dyDescent="0.25">
      <c r="A12" s="50">
        <v>3</v>
      </c>
      <c r="B12" s="36"/>
      <c r="C12" s="42" t="s">
        <v>11</v>
      </c>
      <c r="D12" s="36" t="s">
        <v>12</v>
      </c>
      <c r="E12" s="36">
        <v>91</v>
      </c>
      <c r="F12" s="35">
        <v>0</v>
      </c>
      <c r="G12" s="35">
        <f t="shared" si="2"/>
        <v>91</v>
      </c>
      <c r="H12" s="35">
        <v>25</v>
      </c>
      <c r="I12" s="35">
        <f t="shared" si="0"/>
        <v>66</v>
      </c>
      <c r="J12" s="26">
        <v>5.6</v>
      </c>
      <c r="K12" s="51">
        <f t="shared" si="1"/>
        <v>369.59999999999997</v>
      </c>
    </row>
    <row r="13" spans="1:11" s="3" customFormat="1" x14ac:dyDescent="0.25">
      <c r="A13" s="50">
        <v>4</v>
      </c>
      <c r="B13" s="36"/>
      <c r="C13" s="34" t="s">
        <v>250</v>
      </c>
      <c r="D13" s="36" t="s">
        <v>2</v>
      </c>
      <c r="E13" s="36">
        <v>0</v>
      </c>
      <c r="F13" s="35">
        <v>10</v>
      </c>
      <c r="G13" s="35">
        <f t="shared" si="2"/>
        <v>10</v>
      </c>
      <c r="H13" s="35">
        <v>4</v>
      </c>
      <c r="I13" s="35">
        <f t="shared" si="0"/>
        <v>6</v>
      </c>
      <c r="J13" s="26">
        <v>7.1</v>
      </c>
      <c r="K13" s="51">
        <f t="shared" si="1"/>
        <v>42.599999999999994</v>
      </c>
    </row>
    <row r="14" spans="1:11" s="3" customFormat="1" x14ac:dyDescent="0.25">
      <c r="A14" s="50">
        <v>5</v>
      </c>
      <c r="B14" s="36"/>
      <c r="C14" s="34" t="s">
        <v>14</v>
      </c>
      <c r="D14" s="36" t="s">
        <v>13</v>
      </c>
      <c r="E14" s="36">
        <v>11</v>
      </c>
      <c r="F14" s="36">
        <f>0</f>
        <v>0</v>
      </c>
      <c r="G14" s="35">
        <f t="shared" si="2"/>
        <v>11</v>
      </c>
      <c r="H14" s="35">
        <v>8</v>
      </c>
      <c r="I14" s="35">
        <f t="shared" si="0"/>
        <v>3</v>
      </c>
      <c r="J14" s="26">
        <v>18</v>
      </c>
      <c r="K14" s="51">
        <f t="shared" si="1"/>
        <v>54</v>
      </c>
    </row>
    <row r="15" spans="1:11" s="3" customFormat="1" x14ac:dyDescent="0.25">
      <c r="A15" s="50">
        <v>6</v>
      </c>
      <c r="B15" s="36"/>
      <c r="C15" s="34" t="s">
        <v>15</v>
      </c>
      <c r="D15" s="36" t="s">
        <v>16</v>
      </c>
      <c r="E15" s="36">
        <v>21</v>
      </c>
      <c r="F15" s="36">
        <v>105</v>
      </c>
      <c r="G15" s="35">
        <f t="shared" si="2"/>
        <v>126</v>
      </c>
      <c r="H15" s="35">
        <v>105</v>
      </c>
      <c r="I15" s="35">
        <f t="shared" si="0"/>
        <v>21</v>
      </c>
      <c r="J15" s="26">
        <v>29.95</v>
      </c>
      <c r="K15" s="51">
        <f t="shared" si="1"/>
        <v>628.94999999999993</v>
      </c>
    </row>
    <row r="16" spans="1:11" s="3" customFormat="1" x14ac:dyDescent="0.25">
      <c r="A16" s="50">
        <v>7</v>
      </c>
      <c r="B16" s="36"/>
      <c r="C16" s="34" t="s">
        <v>17</v>
      </c>
      <c r="D16" s="36" t="s">
        <v>18</v>
      </c>
      <c r="E16" s="33">
        <v>110</v>
      </c>
      <c r="F16" s="36">
        <v>98</v>
      </c>
      <c r="G16" s="35">
        <f t="shared" si="2"/>
        <v>208</v>
      </c>
      <c r="H16" s="35">
        <v>208</v>
      </c>
      <c r="I16" s="35">
        <f t="shared" si="0"/>
        <v>0</v>
      </c>
      <c r="J16" s="26">
        <v>5.2</v>
      </c>
      <c r="K16" s="51">
        <f t="shared" si="1"/>
        <v>0</v>
      </c>
    </row>
    <row r="17" spans="1:11" s="3" customFormat="1" x14ac:dyDescent="0.25">
      <c r="A17" s="50">
        <v>8</v>
      </c>
      <c r="B17" s="36"/>
      <c r="C17" s="34" t="s">
        <v>183</v>
      </c>
      <c r="D17" s="36" t="s">
        <v>184</v>
      </c>
      <c r="E17" s="36">
        <v>34</v>
      </c>
      <c r="F17" s="36">
        <v>0</v>
      </c>
      <c r="G17" s="35">
        <f t="shared" si="2"/>
        <v>34</v>
      </c>
      <c r="H17" s="35">
        <v>33</v>
      </c>
      <c r="I17" s="35">
        <f t="shared" si="0"/>
        <v>1</v>
      </c>
      <c r="J17" s="26">
        <v>6.86</v>
      </c>
      <c r="K17" s="51">
        <f t="shared" si="1"/>
        <v>6.86</v>
      </c>
    </row>
    <row r="18" spans="1:11" s="3" customFormat="1" hidden="1" x14ac:dyDescent="0.25">
      <c r="A18" s="50">
        <v>9</v>
      </c>
      <c r="B18" s="36"/>
      <c r="C18" s="34" t="s">
        <v>217</v>
      </c>
      <c r="D18" s="36" t="s">
        <v>13</v>
      </c>
      <c r="E18" s="36">
        <v>0</v>
      </c>
      <c r="F18" s="36">
        <v>0</v>
      </c>
      <c r="G18" s="35">
        <f t="shared" si="2"/>
        <v>0</v>
      </c>
      <c r="H18" s="35">
        <v>0</v>
      </c>
      <c r="I18" s="35">
        <f t="shared" si="0"/>
        <v>0</v>
      </c>
      <c r="J18" s="26">
        <v>0</v>
      </c>
      <c r="K18" s="51">
        <f t="shared" si="1"/>
        <v>0</v>
      </c>
    </row>
    <row r="19" spans="1:11" s="3" customFormat="1" x14ac:dyDescent="0.25">
      <c r="A19" s="50">
        <v>10</v>
      </c>
      <c r="B19" s="36"/>
      <c r="C19" s="34" t="s">
        <v>19</v>
      </c>
      <c r="D19" s="36" t="s">
        <v>2</v>
      </c>
      <c r="E19" s="36">
        <v>108</v>
      </c>
      <c r="F19" s="36">
        <v>0</v>
      </c>
      <c r="G19" s="35">
        <f t="shared" si="2"/>
        <v>108</v>
      </c>
      <c r="H19" s="35">
        <v>108</v>
      </c>
      <c r="I19" s="35">
        <f t="shared" si="0"/>
        <v>0</v>
      </c>
      <c r="J19" s="26">
        <v>6.86</v>
      </c>
      <c r="K19" s="51">
        <f t="shared" si="1"/>
        <v>0</v>
      </c>
    </row>
    <row r="20" spans="1:11" s="3" customFormat="1" x14ac:dyDescent="0.25">
      <c r="A20" s="50">
        <v>11</v>
      </c>
      <c r="B20" s="36"/>
      <c r="C20" s="34" t="s">
        <v>20</v>
      </c>
      <c r="D20" s="36" t="s">
        <v>21</v>
      </c>
      <c r="E20" s="36">
        <v>70</v>
      </c>
      <c r="F20" s="36">
        <f>0</f>
        <v>0</v>
      </c>
      <c r="G20" s="35">
        <f t="shared" si="2"/>
        <v>70</v>
      </c>
      <c r="H20" s="35">
        <v>70</v>
      </c>
      <c r="I20" s="35">
        <f t="shared" si="0"/>
        <v>0</v>
      </c>
      <c r="J20" s="26">
        <v>7.2</v>
      </c>
      <c r="K20" s="51">
        <f t="shared" si="1"/>
        <v>0</v>
      </c>
    </row>
    <row r="21" spans="1:11" s="3" customFormat="1" x14ac:dyDescent="0.25">
      <c r="A21" s="50">
        <v>12</v>
      </c>
      <c r="B21" s="36"/>
      <c r="C21" s="34" t="s">
        <v>22</v>
      </c>
      <c r="D21" s="36" t="s">
        <v>2</v>
      </c>
      <c r="E21" s="36">
        <v>2</v>
      </c>
      <c r="F21" s="36">
        <f>0</f>
        <v>0</v>
      </c>
      <c r="G21" s="35">
        <f t="shared" si="2"/>
        <v>2</v>
      </c>
      <c r="H21" s="35">
        <v>2</v>
      </c>
      <c r="I21" s="35">
        <f t="shared" si="0"/>
        <v>0</v>
      </c>
      <c r="J21" s="26">
        <v>40.9</v>
      </c>
      <c r="K21" s="51">
        <f t="shared" si="1"/>
        <v>0</v>
      </c>
    </row>
    <row r="22" spans="1:11" s="3" customFormat="1" x14ac:dyDescent="0.25">
      <c r="A22" s="50">
        <v>13</v>
      </c>
      <c r="B22" s="36"/>
      <c r="C22" s="34" t="s">
        <v>189</v>
      </c>
      <c r="D22" s="36" t="s">
        <v>2</v>
      </c>
      <c r="E22" s="36">
        <v>10</v>
      </c>
      <c r="F22" s="36">
        <v>0</v>
      </c>
      <c r="G22" s="35">
        <f t="shared" si="2"/>
        <v>10</v>
      </c>
      <c r="H22" s="35">
        <v>4</v>
      </c>
      <c r="I22" s="35">
        <f t="shared" si="0"/>
        <v>6</v>
      </c>
      <c r="J22" s="26">
        <v>1.33</v>
      </c>
      <c r="K22" s="51">
        <f t="shared" si="1"/>
        <v>7.98</v>
      </c>
    </row>
    <row r="23" spans="1:11" s="3" customFormat="1" hidden="1" x14ac:dyDescent="0.25">
      <c r="A23" s="50">
        <v>14</v>
      </c>
      <c r="B23" s="36"/>
      <c r="C23" s="34" t="s">
        <v>218</v>
      </c>
      <c r="D23" s="36" t="s">
        <v>13</v>
      </c>
      <c r="E23" s="36">
        <v>0</v>
      </c>
      <c r="F23" s="36">
        <v>0</v>
      </c>
      <c r="G23" s="35">
        <f t="shared" si="2"/>
        <v>0</v>
      </c>
      <c r="H23" s="35">
        <v>0</v>
      </c>
      <c r="I23" s="35">
        <f t="shared" si="0"/>
        <v>0</v>
      </c>
      <c r="J23" s="26">
        <v>14.8</v>
      </c>
      <c r="K23" s="51">
        <f t="shared" si="1"/>
        <v>0</v>
      </c>
    </row>
    <row r="24" spans="1:11" s="3" customFormat="1" x14ac:dyDescent="0.25">
      <c r="A24" s="50">
        <v>15</v>
      </c>
      <c r="B24" s="36"/>
      <c r="C24" s="34" t="s">
        <v>23</v>
      </c>
      <c r="D24" s="36" t="s">
        <v>2</v>
      </c>
      <c r="E24" s="36">
        <v>2</v>
      </c>
      <c r="F24" s="36">
        <f>0</f>
        <v>0</v>
      </c>
      <c r="G24" s="35">
        <f t="shared" si="2"/>
        <v>2</v>
      </c>
      <c r="H24" s="35">
        <f>2</f>
        <v>2</v>
      </c>
      <c r="I24" s="35">
        <f t="shared" si="0"/>
        <v>0</v>
      </c>
      <c r="J24" s="26">
        <v>7.4</v>
      </c>
      <c r="K24" s="51">
        <f t="shared" si="1"/>
        <v>0</v>
      </c>
    </row>
    <row r="25" spans="1:11" s="3" customFormat="1" x14ac:dyDescent="0.25">
      <c r="A25" s="50">
        <v>16</v>
      </c>
      <c r="B25" s="36"/>
      <c r="C25" s="34" t="s">
        <v>24</v>
      </c>
      <c r="D25" s="36" t="s">
        <v>2</v>
      </c>
      <c r="E25" s="36">
        <v>2</v>
      </c>
      <c r="F25" s="36">
        <f>0</f>
        <v>0</v>
      </c>
      <c r="G25" s="35">
        <f t="shared" si="2"/>
        <v>2</v>
      </c>
      <c r="H25" s="35">
        <v>0</v>
      </c>
      <c r="I25" s="35">
        <f t="shared" si="0"/>
        <v>2</v>
      </c>
      <c r="J25" s="26">
        <v>6.9</v>
      </c>
      <c r="K25" s="51">
        <f t="shared" si="1"/>
        <v>13.8</v>
      </c>
    </row>
    <row r="26" spans="1:11" s="3" customFormat="1" x14ac:dyDescent="0.25">
      <c r="A26" s="50">
        <v>17</v>
      </c>
      <c r="B26" s="36"/>
      <c r="C26" s="34" t="s">
        <v>208</v>
      </c>
      <c r="D26" s="36" t="s">
        <v>2</v>
      </c>
      <c r="E26" s="36">
        <v>19</v>
      </c>
      <c r="F26" s="36">
        <f>0</f>
        <v>0</v>
      </c>
      <c r="G26" s="35">
        <f t="shared" si="2"/>
        <v>19</v>
      </c>
      <c r="H26" s="35">
        <v>1</v>
      </c>
      <c r="I26" s="13">
        <f t="shared" si="0"/>
        <v>18</v>
      </c>
      <c r="J26" s="26">
        <v>38.909999999999997</v>
      </c>
      <c r="K26" s="51">
        <f t="shared" si="1"/>
        <v>700.37999999999988</v>
      </c>
    </row>
    <row r="27" spans="1:11" s="3" customFormat="1" x14ac:dyDescent="0.25">
      <c r="A27" s="50">
        <v>18</v>
      </c>
      <c r="B27" s="36"/>
      <c r="C27" s="34" t="s">
        <v>201</v>
      </c>
      <c r="D27" s="36" t="s">
        <v>9</v>
      </c>
      <c r="E27" s="36">
        <v>14</v>
      </c>
      <c r="F27" s="36">
        <f>0</f>
        <v>0</v>
      </c>
      <c r="G27" s="35">
        <f t="shared" si="2"/>
        <v>14</v>
      </c>
      <c r="H27" s="35">
        <v>13</v>
      </c>
      <c r="I27" s="35">
        <f t="shared" si="0"/>
        <v>1</v>
      </c>
      <c r="J27" s="26">
        <v>4.9000000000000004</v>
      </c>
      <c r="K27" s="51">
        <f t="shared" si="1"/>
        <v>4.9000000000000004</v>
      </c>
    </row>
    <row r="28" spans="1:11" s="3" customFormat="1" x14ac:dyDescent="0.25">
      <c r="A28" s="50">
        <v>19</v>
      </c>
      <c r="B28" s="36"/>
      <c r="C28" s="34" t="s">
        <v>25</v>
      </c>
      <c r="D28" s="36" t="s">
        <v>2</v>
      </c>
      <c r="E28" s="36">
        <v>19</v>
      </c>
      <c r="F28" s="36">
        <f>0</f>
        <v>0</v>
      </c>
      <c r="G28" s="35">
        <f t="shared" si="2"/>
        <v>19</v>
      </c>
      <c r="H28" s="35">
        <v>19</v>
      </c>
      <c r="I28" s="35">
        <f t="shared" si="0"/>
        <v>0</v>
      </c>
      <c r="J28" s="26">
        <v>0.35</v>
      </c>
      <c r="K28" s="51">
        <f t="shared" si="1"/>
        <v>0</v>
      </c>
    </row>
    <row r="29" spans="1:11" s="3" customFormat="1" x14ac:dyDescent="0.25">
      <c r="A29" s="50">
        <v>20</v>
      </c>
      <c r="B29" s="36"/>
      <c r="C29" s="34" t="s">
        <v>26</v>
      </c>
      <c r="D29" s="36" t="s">
        <v>16</v>
      </c>
      <c r="E29" s="36">
        <v>10</v>
      </c>
      <c r="F29" s="36">
        <v>0</v>
      </c>
      <c r="G29" s="35">
        <f t="shared" si="2"/>
        <v>10</v>
      </c>
      <c r="H29" s="35">
        <v>6</v>
      </c>
      <c r="I29" s="35">
        <f t="shared" si="0"/>
        <v>4</v>
      </c>
      <c r="J29" s="26">
        <v>29.32</v>
      </c>
      <c r="K29" s="51">
        <f t="shared" si="1"/>
        <v>117.28</v>
      </c>
    </row>
    <row r="30" spans="1:11" s="3" customFormat="1" x14ac:dyDescent="0.25">
      <c r="A30" s="50">
        <v>21</v>
      </c>
      <c r="B30" s="36"/>
      <c r="C30" s="34" t="s">
        <v>27</v>
      </c>
      <c r="D30" s="36" t="s">
        <v>16</v>
      </c>
      <c r="E30" s="36">
        <v>2</v>
      </c>
      <c r="F30" s="36">
        <v>0</v>
      </c>
      <c r="G30" s="35">
        <f t="shared" si="2"/>
        <v>2</v>
      </c>
      <c r="H30" s="35">
        <v>2</v>
      </c>
      <c r="I30" s="35">
        <f t="shared" si="0"/>
        <v>0</v>
      </c>
      <c r="J30" s="26">
        <v>27.15</v>
      </c>
      <c r="K30" s="51">
        <f t="shared" si="1"/>
        <v>0</v>
      </c>
    </row>
    <row r="31" spans="1:11" s="3" customFormat="1" x14ac:dyDescent="0.25">
      <c r="A31" s="50">
        <v>22</v>
      </c>
      <c r="B31" s="36"/>
      <c r="C31" s="34" t="s">
        <v>28</v>
      </c>
      <c r="D31" s="36" t="s">
        <v>2</v>
      </c>
      <c r="E31" s="36">
        <v>34</v>
      </c>
      <c r="F31" s="36">
        <f>0</f>
        <v>0</v>
      </c>
      <c r="G31" s="35">
        <f t="shared" si="2"/>
        <v>34</v>
      </c>
      <c r="H31" s="35">
        <v>16</v>
      </c>
      <c r="I31" s="35">
        <f t="shared" si="0"/>
        <v>18</v>
      </c>
      <c r="J31" s="26">
        <v>0.63</v>
      </c>
      <c r="K31" s="51">
        <f t="shared" si="1"/>
        <v>11.34</v>
      </c>
    </row>
    <row r="32" spans="1:11" s="3" customFormat="1" x14ac:dyDescent="0.25">
      <c r="A32" s="50">
        <v>23</v>
      </c>
      <c r="B32" s="36"/>
      <c r="C32" s="34" t="s">
        <v>29</v>
      </c>
      <c r="D32" s="36" t="s">
        <v>2</v>
      </c>
      <c r="E32" s="36">
        <v>35</v>
      </c>
      <c r="F32" s="36">
        <f>0</f>
        <v>0</v>
      </c>
      <c r="G32" s="35">
        <f t="shared" si="2"/>
        <v>35</v>
      </c>
      <c r="H32" s="35">
        <v>35</v>
      </c>
      <c r="I32" s="35">
        <f t="shared" si="0"/>
        <v>0</v>
      </c>
      <c r="J32" s="26">
        <v>0.74</v>
      </c>
      <c r="K32" s="51">
        <f t="shared" si="1"/>
        <v>0</v>
      </c>
    </row>
    <row r="33" spans="1:11" s="3" customFormat="1" x14ac:dyDescent="0.25">
      <c r="A33" s="50">
        <v>24</v>
      </c>
      <c r="B33" s="36"/>
      <c r="C33" s="34" t="s">
        <v>30</v>
      </c>
      <c r="D33" s="36" t="s">
        <v>13</v>
      </c>
      <c r="E33" s="36">
        <v>10</v>
      </c>
      <c r="F33" s="36">
        <f>0</f>
        <v>0</v>
      </c>
      <c r="G33" s="35">
        <f t="shared" si="2"/>
        <v>10</v>
      </c>
      <c r="H33" s="35">
        <v>0</v>
      </c>
      <c r="I33" s="35">
        <f t="shared" si="0"/>
        <v>10</v>
      </c>
      <c r="J33" s="26">
        <v>0.7</v>
      </c>
      <c r="K33" s="51">
        <f t="shared" si="1"/>
        <v>7</v>
      </c>
    </row>
    <row r="34" spans="1:11" s="3" customFormat="1" x14ac:dyDescent="0.25">
      <c r="A34" s="50">
        <v>25</v>
      </c>
      <c r="B34" s="36"/>
      <c r="C34" s="34" t="s">
        <v>31</v>
      </c>
      <c r="D34" s="36" t="s">
        <v>2</v>
      </c>
      <c r="E34" s="36">
        <v>10</v>
      </c>
      <c r="F34" s="36">
        <f>0</f>
        <v>0</v>
      </c>
      <c r="G34" s="35">
        <f t="shared" si="2"/>
        <v>10</v>
      </c>
      <c r="H34" s="35">
        <v>0</v>
      </c>
      <c r="I34" s="35">
        <f t="shared" si="0"/>
        <v>10</v>
      </c>
      <c r="J34" s="26">
        <v>0.92</v>
      </c>
      <c r="K34" s="51">
        <f t="shared" si="1"/>
        <v>9.2000000000000011</v>
      </c>
    </row>
    <row r="35" spans="1:11" s="3" customFormat="1" x14ac:dyDescent="0.25">
      <c r="A35" s="50">
        <v>26</v>
      </c>
      <c r="B35" s="36"/>
      <c r="C35" s="34" t="s">
        <v>32</v>
      </c>
      <c r="D35" s="36" t="s">
        <v>2</v>
      </c>
      <c r="E35" s="36">
        <v>23</v>
      </c>
      <c r="F35" s="36">
        <f>0</f>
        <v>0</v>
      </c>
      <c r="G35" s="35">
        <f t="shared" si="2"/>
        <v>23</v>
      </c>
      <c r="H35" s="35">
        <v>0</v>
      </c>
      <c r="I35" s="35">
        <f t="shared" si="0"/>
        <v>23</v>
      </c>
      <c r="J35" s="26">
        <v>1.19</v>
      </c>
      <c r="K35" s="51">
        <f t="shared" si="1"/>
        <v>27.369999999999997</v>
      </c>
    </row>
    <row r="36" spans="1:11" s="3" customFormat="1" x14ac:dyDescent="0.25">
      <c r="A36" s="50">
        <v>27</v>
      </c>
      <c r="B36" s="36"/>
      <c r="C36" s="34" t="s">
        <v>33</v>
      </c>
      <c r="D36" s="36" t="s">
        <v>2</v>
      </c>
      <c r="E36" s="36">
        <v>3</v>
      </c>
      <c r="F36" s="36">
        <f>0</f>
        <v>0</v>
      </c>
      <c r="G36" s="35">
        <f t="shared" si="2"/>
        <v>3</v>
      </c>
      <c r="H36" s="35">
        <v>0</v>
      </c>
      <c r="I36" s="35">
        <f t="shared" si="0"/>
        <v>3</v>
      </c>
      <c r="J36" s="26">
        <v>2.5</v>
      </c>
      <c r="K36" s="51">
        <f t="shared" si="1"/>
        <v>7.5</v>
      </c>
    </row>
    <row r="37" spans="1:11" s="3" customFormat="1" ht="29.25" customHeight="1" x14ac:dyDescent="0.25">
      <c r="A37" s="50">
        <v>28</v>
      </c>
      <c r="B37" s="36"/>
      <c r="C37" s="39" t="s">
        <v>211</v>
      </c>
      <c r="D37" s="35" t="s">
        <v>212</v>
      </c>
      <c r="E37" s="35">
        <v>0</v>
      </c>
      <c r="F37" s="35">
        <v>200</v>
      </c>
      <c r="G37" s="35">
        <f t="shared" si="2"/>
        <v>200</v>
      </c>
      <c r="H37" s="35">
        <v>13</v>
      </c>
      <c r="I37" s="35">
        <f t="shared" si="0"/>
        <v>187</v>
      </c>
      <c r="J37" s="26">
        <v>10.5</v>
      </c>
      <c r="K37" s="51">
        <f t="shared" si="1"/>
        <v>1963.5</v>
      </c>
    </row>
    <row r="38" spans="1:11" s="3" customFormat="1" x14ac:dyDescent="0.25">
      <c r="A38" s="50">
        <v>29</v>
      </c>
      <c r="B38" s="36"/>
      <c r="C38" s="34" t="s">
        <v>181</v>
      </c>
      <c r="D38" s="36" t="s">
        <v>34</v>
      </c>
      <c r="E38" s="36">
        <v>15</v>
      </c>
      <c r="F38" s="36">
        <v>0</v>
      </c>
      <c r="G38" s="35">
        <f t="shared" si="2"/>
        <v>15</v>
      </c>
      <c r="H38" s="35">
        <v>15</v>
      </c>
      <c r="I38" s="35">
        <f t="shared" si="0"/>
        <v>0</v>
      </c>
      <c r="J38" s="26">
        <v>9</v>
      </c>
      <c r="K38" s="51">
        <f t="shared" si="1"/>
        <v>0</v>
      </c>
    </row>
    <row r="39" spans="1:11" s="3" customFormat="1" x14ac:dyDescent="0.25">
      <c r="A39" s="50">
        <v>30</v>
      </c>
      <c r="B39" s="36"/>
      <c r="C39" s="34" t="s">
        <v>186</v>
      </c>
      <c r="D39" s="36" t="s">
        <v>10</v>
      </c>
      <c r="E39" s="36">
        <v>18</v>
      </c>
      <c r="F39" s="36">
        <v>0</v>
      </c>
      <c r="G39" s="35">
        <f t="shared" si="2"/>
        <v>18</v>
      </c>
      <c r="H39" s="35">
        <v>18</v>
      </c>
      <c r="I39" s="35">
        <f t="shared" si="0"/>
        <v>0</v>
      </c>
      <c r="J39" s="26">
        <v>180</v>
      </c>
      <c r="K39" s="51">
        <f t="shared" si="1"/>
        <v>0</v>
      </c>
    </row>
    <row r="40" spans="1:11" s="3" customFormat="1" x14ac:dyDescent="0.25">
      <c r="A40" s="50">
        <v>31</v>
      </c>
      <c r="B40" s="36"/>
      <c r="C40" s="34" t="s">
        <v>35</v>
      </c>
      <c r="D40" s="36" t="s">
        <v>16</v>
      </c>
      <c r="E40" s="36">
        <v>2</v>
      </c>
      <c r="F40" s="36">
        <f>0</f>
        <v>0</v>
      </c>
      <c r="G40" s="35">
        <f t="shared" si="2"/>
        <v>2</v>
      </c>
      <c r="H40" s="35">
        <v>1</v>
      </c>
      <c r="I40" s="35">
        <f t="shared" si="0"/>
        <v>1</v>
      </c>
      <c r="J40" s="26">
        <v>2.2000000000000002</v>
      </c>
      <c r="K40" s="51">
        <f t="shared" si="1"/>
        <v>2.2000000000000002</v>
      </c>
    </row>
    <row r="41" spans="1:11" s="3" customFormat="1" x14ac:dyDescent="0.25">
      <c r="A41" s="50">
        <v>32</v>
      </c>
      <c r="B41" s="36"/>
      <c r="C41" s="34" t="s">
        <v>36</v>
      </c>
      <c r="D41" s="36" t="s">
        <v>37</v>
      </c>
      <c r="E41" s="36">
        <v>453</v>
      </c>
      <c r="F41" s="36">
        <v>0</v>
      </c>
      <c r="G41" s="35">
        <f t="shared" si="2"/>
        <v>453</v>
      </c>
      <c r="H41" s="35">
        <v>128</v>
      </c>
      <c r="I41" s="35">
        <f t="shared" si="0"/>
        <v>325</v>
      </c>
      <c r="J41" s="26">
        <v>4.62</v>
      </c>
      <c r="K41" s="51">
        <f t="shared" si="1"/>
        <v>1501.5</v>
      </c>
    </row>
    <row r="42" spans="1:11" s="3" customFormat="1" x14ac:dyDescent="0.25">
      <c r="A42" s="50">
        <v>33</v>
      </c>
      <c r="B42" s="36"/>
      <c r="C42" s="34" t="s">
        <v>38</v>
      </c>
      <c r="D42" s="36" t="s">
        <v>39</v>
      </c>
      <c r="E42" s="36">
        <v>4</v>
      </c>
      <c r="F42" s="36">
        <f>0</f>
        <v>0</v>
      </c>
      <c r="G42" s="35">
        <f t="shared" si="2"/>
        <v>4</v>
      </c>
      <c r="H42" s="35">
        <v>4</v>
      </c>
      <c r="I42" s="35">
        <f t="shared" si="0"/>
        <v>0</v>
      </c>
      <c r="J42" s="26">
        <v>16.3</v>
      </c>
      <c r="K42" s="51">
        <f t="shared" si="1"/>
        <v>0</v>
      </c>
    </row>
    <row r="43" spans="1:11" s="3" customFormat="1" x14ac:dyDescent="0.25">
      <c r="A43" s="50">
        <v>34</v>
      </c>
      <c r="B43" s="36"/>
      <c r="C43" s="34" t="s">
        <v>40</v>
      </c>
      <c r="D43" s="36" t="s">
        <v>2</v>
      </c>
      <c r="E43" s="36">
        <v>9</v>
      </c>
      <c r="F43" s="36">
        <f>0</f>
        <v>0</v>
      </c>
      <c r="G43" s="35">
        <f t="shared" si="2"/>
        <v>9</v>
      </c>
      <c r="H43" s="35">
        <v>0</v>
      </c>
      <c r="I43" s="35">
        <f t="shared" si="0"/>
        <v>9</v>
      </c>
      <c r="J43" s="26">
        <v>5.9</v>
      </c>
      <c r="K43" s="51">
        <f t="shared" si="1"/>
        <v>53.1</v>
      </c>
    </row>
    <row r="44" spans="1:11" s="3" customFormat="1" x14ac:dyDescent="0.25">
      <c r="A44" s="50">
        <v>35</v>
      </c>
      <c r="B44" s="36"/>
      <c r="C44" s="34" t="s">
        <v>41</v>
      </c>
      <c r="D44" s="36" t="s">
        <v>39</v>
      </c>
      <c r="E44" s="36">
        <v>1</v>
      </c>
      <c r="F44" s="36">
        <f>0</f>
        <v>0</v>
      </c>
      <c r="G44" s="35">
        <f t="shared" si="2"/>
        <v>1</v>
      </c>
      <c r="H44" s="35">
        <v>0</v>
      </c>
      <c r="I44" s="35">
        <f t="shared" si="0"/>
        <v>1</v>
      </c>
      <c r="J44" s="26">
        <v>2.9</v>
      </c>
      <c r="K44" s="51">
        <f t="shared" si="1"/>
        <v>2.9</v>
      </c>
    </row>
    <row r="45" spans="1:11" s="3" customFormat="1" x14ac:dyDescent="0.25">
      <c r="A45" s="50">
        <v>36</v>
      </c>
      <c r="B45" s="36"/>
      <c r="C45" s="34" t="s">
        <v>42</v>
      </c>
      <c r="D45" s="36" t="s">
        <v>2</v>
      </c>
      <c r="E45" s="36">
        <v>3</v>
      </c>
      <c r="F45" s="36">
        <f>0</f>
        <v>0</v>
      </c>
      <c r="G45" s="35">
        <f t="shared" si="2"/>
        <v>3</v>
      </c>
      <c r="H45" s="35">
        <v>1</v>
      </c>
      <c r="I45" s="35">
        <f t="shared" si="0"/>
        <v>2</v>
      </c>
      <c r="J45" s="26">
        <v>0.87</v>
      </c>
      <c r="K45" s="51">
        <f t="shared" si="1"/>
        <v>1.74</v>
      </c>
    </row>
    <row r="46" spans="1:11" s="3" customFormat="1" x14ac:dyDescent="0.25">
      <c r="A46" s="50">
        <v>37</v>
      </c>
      <c r="B46" s="36"/>
      <c r="C46" s="34" t="s">
        <v>43</v>
      </c>
      <c r="D46" s="36" t="s">
        <v>39</v>
      </c>
      <c r="E46" s="36">
        <v>3</v>
      </c>
      <c r="F46" s="36">
        <f>0</f>
        <v>0</v>
      </c>
      <c r="G46" s="35">
        <f t="shared" si="2"/>
        <v>3</v>
      </c>
      <c r="H46" s="35">
        <f>0</f>
        <v>0</v>
      </c>
      <c r="I46" s="35">
        <f t="shared" si="0"/>
        <v>3</v>
      </c>
      <c r="J46" s="26">
        <v>7.03</v>
      </c>
      <c r="K46" s="51">
        <f t="shared" si="1"/>
        <v>21.09</v>
      </c>
    </row>
    <row r="47" spans="1:11" s="3" customFormat="1" x14ac:dyDescent="0.25">
      <c r="A47" s="50">
        <v>38</v>
      </c>
      <c r="B47" s="36"/>
      <c r="C47" s="34" t="s">
        <v>44</v>
      </c>
      <c r="D47" s="36" t="s">
        <v>39</v>
      </c>
      <c r="E47" s="36">
        <v>6</v>
      </c>
      <c r="F47" s="36">
        <f>0</f>
        <v>0</v>
      </c>
      <c r="G47" s="35">
        <f t="shared" si="2"/>
        <v>6</v>
      </c>
      <c r="H47" s="35">
        <v>0</v>
      </c>
      <c r="I47" s="35">
        <f t="shared" si="0"/>
        <v>6</v>
      </c>
      <c r="J47" s="26">
        <v>1.38</v>
      </c>
      <c r="K47" s="51">
        <f t="shared" si="1"/>
        <v>8.2799999999999994</v>
      </c>
    </row>
    <row r="48" spans="1:11" s="3" customFormat="1" x14ac:dyDescent="0.25">
      <c r="A48" s="50">
        <v>39</v>
      </c>
      <c r="B48" s="36"/>
      <c r="C48" s="34" t="s">
        <v>45</v>
      </c>
      <c r="D48" s="36" t="s">
        <v>39</v>
      </c>
      <c r="E48" s="36">
        <v>11</v>
      </c>
      <c r="F48" s="36">
        <f>0</f>
        <v>0</v>
      </c>
      <c r="G48" s="35">
        <f t="shared" si="2"/>
        <v>11</v>
      </c>
      <c r="H48" s="35">
        <v>3</v>
      </c>
      <c r="I48" s="35">
        <f t="shared" si="0"/>
        <v>8</v>
      </c>
      <c r="J48" s="26">
        <v>4.45</v>
      </c>
      <c r="K48" s="51">
        <f t="shared" si="1"/>
        <v>35.6</v>
      </c>
    </row>
    <row r="49" spans="1:11" s="3" customFormat="1" x14ac:dyDescent="0.25">
      <c r="A49" s="50">
        <v>40</v>
      </c>
      <c r="B49" s="36"/>
      <c r="C49" s="34" t="s">
        <v>46</v>
      </c>
      <c r="D49" s="36" t="s">
        <v>2</v>
      </c>
      <c r="E49" s="36">
        <v>10</v>
      </c>
      <c r="F49" s="36">
        <v>0</v>
      </c>
      <c r="G49" s="35">
        <f t="shared" si="2"/>
        <v>10</v>
      </c>
      <c r="H49" s="35">
        <v>10</v>
      </c>
      <c r="I49" s="35">
        <f t="shared" si="0"/>
        <v>0</v>
      </c>
      <c r="J49" s="26">
        <v>3.1</v>
      </c>
      <c r="K49" s="51">
        <f t="shared" si="1"/>
        <v>0</v>
      </c>
    </row>
    <row r="50" spans="1:11" s="3" customFormat="1" x14ac:dyDescent="0.25">
      <c r="A50" s="50">
        <v>41</v>
      </c>
      <c r="B50" s="36"/>
      <c r="C50" s="34" t="s">
        <v>187</v>
      </c>
      <c r="D50" s="36" t="s">
        <v>72</v>
      </c>
      <c r="E50" s="36">
        <v>9</v>
      </c>
      <c r="F50" s="36">
        <v>0</v>
      </c>
      <c r="G50" s="35">
        <f t="shared" si="2"/>
        <v>9</v>
      </c>
      <c r="H50" s="35">
        <v>0</v>
      </c>
      <c r="I50" s="35">
        <f t="shared" si="0"/>
        <v>9</v>
      </c>
      <c r="J50" s="26">
        <v>14.95</v>
      </c>
      <c r="K50" s="51">
        <f t="shared" si="1"/>
        <v>134.54999999999998</v>
      </c>
    </row>
    <row r="51" spans="1:11" s="3" customFormat="1" x14ac:dyDescent="0.25">
      <c r="A51" s="50">
        <v>42</v>
      </c>
      <c r="B51" s="36"/>
      <c r="C51" s="34" t="s">
        <v>180</v>
      </c>
      <c r="D51" s="36" t="s">
        <v>16</v>
      </c>
      <c r="E51" s="36">
        <v>8</v>
      </c>
      <c r="F51" s="36">
        <v>0</v>
      </c>
      <c r="G51" s="35">
        <f t="shared" si="2"/>
        <v>8</v>
      </c>
      <c r="H51" s="35">
        <v>5</v>
      </c>
      <c r="I51" s="35">
        <f t="shared" si="0"/>
        <v>3</v>
      </c>
      <c r="J51" s="26">
        <v>29.96</v>
      </c>
      <c r="K51" s="51">
        <f t="shared" si="1"/>
        <v>89.88</v>
      </c>
    </row>
    <row r="52" spans="1:11" s="3" customFormat="1" x14ac:dyDescent="0.25">
      <c r="A52" s="50">
        <v>43</v>
      </c>
      <c r="B52" s="36"/>
      <c r="C52" s="34" t="s">
        <v>47</v>
      </c>
      <c r="D52" s="36" t="s">
        <v>2</v>
      </c>
      <c r="E52" s="36">
        <v>1</v>
      </c>
      <c r="F52" s="36">
        <f>0</f>
        <v>0</v>
      </c>
      <c r="G52" s="35">
        <f t="shared" si="2"/>
        <v>1</v>
      </c>
      <c r="H52" s="35">
        <f>0</f>
        <v>0</v>
      </c>
      <c r="I52" s="35">
        <f t="shared" si="0"/>
        <v>1</v>
      </c>
      <c r="J52" s="26">
        <v>4.5</v>
      </c>
      <c r="K52" s="51">
        <f t="shared" si="1"/>
        <v>4.5</v>
      </c>
    </row>
    <row r="53" spans="1:11" s="3" customFormat="1" x14ac:dyDescent="0.25">
      <c r="A53" s="50">
        <v>44</v>
      </c>
      <c r="B53" s="36"/>
      <c r="C53" s="34" t="s">
        <v>48</v>
      </c>
      <c r="D53" s="36" t="s">
        <v>2</v>
      </c>
      <c r="E53" s="36">
        <v>4</v>
      </c>
      <c r="F53" s="36">
        <f>0</f>
        <v>0</v>
      </c>
      <c r="G53" s="35">
        <f t="shared" si="2"/>
        <v>4</v>
      </c>
      <c r="H53" s="35">
        <f>0</f>
        <v>0</v>
      </c>
      <c r="I53" s="35">
        <f t="shared" si="0"/>
        <v>4</v>
      </c>
      <c r="J53" s="26">
        <v>6</v>
      </c>
      <c r="K53" s="51">
        <f t="shared" si="1"/>
        <v>24</v>
      </c>
    </row>
    <row r="54" spans="1:11" s="3" customFormat="1" x14ac:dyDescent="0.25">
      <c r="A54" s="50">
        <v>45</v>
      </c>
      <c r="B54" s="36"/>
      <c r="C54" s="34" t="s">
        <v>49</v>
      </c>
      <c r="D54" s="36" t="s">
        <v>2</v>
      </c>
      <c r="E54" s="36">
        <v>115</v>
      </c>
      <c r="F54" s="36">
        <f>0</f>
        <v>0</v>
      </c>
      <c r="G54" s="35">
        <f t="shared" si="2"/>
        <v>115</v>
      </c>
      <c r="H54" s="35">
        <v>88</v>
      </c>
      <c r="I54" s="35">
        <f t="shared" si="0"/>
        <v>27</v>
      </c>
      <c r="J54" s="26">
        <v>19</v>
      </c>
      <c r="K54" s="51">
        <f t="shared" si="1"/>
        <v>513</v>
      </c>
    </row>
    <row r="55" spans="1:11" s="3" customFormat="1" x14ac:dyDescent="0.25">
      <c r="A55" s="50">
        <v>46</v>
      </c>
      <c r="B55" s="36"/>
      <c r="C55" s="34" t="s">
        <v>50</v>
      </c>
      <c r="D55" s="36" t="s">
        <v>2</v>
      </c>
      <c r="E55" s="36">
        <v>9</v>
      </c>
      <c r="F55" s="36">
        <v>0</v>
      </c>
      <c r="G55" s="35">
        <f t="shared" si="2"/>
        <v>9</v>
      </c>
      <c r="H55" s="35">
        <v>5</v>
      </c>
      <c r="I55" s="35">
        <f t="shared" si="0"/>
        <v>4</v>
      </c>
      <c r="J55" s="26">
        <v>58.7</v>
      </c>
      <c r="K55" s="51">
        <f t="shared" si="1"/>
        <v>234.8</v>
      </c>
    </row>
    <row r="56" spans="1:11" s="3" customFormat="1" x14ac:dyDescent="0.25">
      <c r="A56" s="50">
        <v>47</v>
      </c>
      <c r="B56" s="36"/>
      <c r="C56" s="34" t="s">
        <v>51</v>
      </c>
      <c r="D56" s="36" t="s">
        <v>2</v>
      </c>
      <c r="E56" s="36">
        <v>7</v>
      </c>
      <c r="F56" s="36">
        <f>0</f>
        <v>0</v>
      </c>
      <c r="G56" s="35">
        <f t="shared" si="2"/>
        <v>7</v>
      </c>
      <c r="H56" s="35">
        <f>0</f>
        <v>0</v>
      </c>
      <c r="I56" s="35">
        <f t="shared" si="0"/>
        <v>7</v>
      </c>
      <c r="J56" s="26">
        <v>1.29</v>
      </c>
      <c r="K56" s="51">
        <f t="shared" si="1"/>
        <v>9.0300000000000011</v>
      </c>
    </row>
    <row r="57" spans="1:11" s="3" customFormat="1" x14ac:dyDescent="0.25">
      <c r="A57" s="50">
        <v>48</v>
      </c>
      <c r="B57" s="36"/>
      <c r="C57" s="34" t="s">
        <v>52</v>
      </c>
      <c r="D57" s="36" t="s">
        <v>2</v>
      </c>
      <c r="E57" s="36">
        <v>16</v>
      </c>
      <c r="F57" s="36">
        <v>0</v>
      </c>
      <c r="G57" s="35">
        <f t="shared" si="2"/>
        <v>16</v>
      </c>
      <c r="H57" s="35">
        <v>0</v>
      </c>
      <c r="I57" s="35">
        <f t="shared" si="0"/>
        <v>16</v>
      </c>
      <c r="J57" s="26">
        <v>8.3000000000000007</v>
      </c>
      <c r="K57" s="51">
        <f t="shared" si="1"/>
        <v>132.80000000000001</v>
      </c>
    </row>
    <row r="58" spans="1:11" s="3" customFormat="1" x14ac:dyDescent="0.25">
      <c r="A58" s="50">
        <v>49</v>
      </c>
      <c r="B58" s="36"/>
      <c r="C58" s="34" t="s">
        <v>202</v>
      </c>
      <c r="D58" s="36" t="s">
        <v>2</v>
      </c>
      <c r="E58" s="36">
        <v>5</v>
      </c>
      <c r="F58" s="36">
        <v>0</v>
      </c>
      <c r="G58" s="35">
        <f t="shared" si="2"/>
        <v>5</v>
      </c>
      <c r="H58" s="35">
        <v>1</v>
      </c>
      <c r="I58" s="35">
        <f t="shared" si="0"/>
        <v>4</v>
      </c>
      <c r="J58" s="26">
        <v>7.41</v>
      </c>
      <c r="K58" s="51">
        <f t="shared" si="1"/>
        <v>29.64</v>
      </c>
    </row>
    <row r="59" spans="1:11" s="3" customFormat="1" x14ac:dyDescent="0.25">
      <c r="A59" s="50">
        <v>50</v>
      </c>
      <c r="B59" s="36"/>
      <c r="C59" s="34" t="s">
        <v>53</v>
      </c>
      <c r="D59" s="36" t="s">
        <v>2</v>
      </c>
      <c r="E59" s="36">
        <v>25</v>
      </c>
      <c r="F59" s="36">
        <f>0</f>
        <v>0</v>
      </c>
      <c r="G59" s="35">
        <f t="shared" si="2"/>
        <v>25</v>
      </c>
      <c r="H59" s="35">
        <v>25</v>
      </c>
      <c r="I59" s="35">
        <f t="shared" si="0"/>
        <v>0</v>
      </c>
      <c r="J59" s="26">
        <v>0.28000000000000003</v>
      </c>
      <c r="K59" s="51">
        <f t="shared" si="1"/>
        <v>0</v>
      </c>
    </row>
    <row r="60" spans="1:11" s="3" customFormat="1" x14ac:dyDescent="0.25">
      <c r="A60" s="50">
        <v>51</v>
      </c>
      <c r="B60" s="36"/>
      <c r="C60" s="34" t="s">
        <v>197</v>
      </c>
      <c r="D60" s="36" t="s">
        <v>39</v>
      </c>
      <c r="E60" s="36">
        <v>5</v>
      </c>
      <c r="F60" s="36">
        <f>0</f>
        <v>0</v>
      </c>
      <c r="G60" s="35">
        <f t="shared" si="2"/>
        <v>5</v>
      </c>
      <c r="H60" s="35">
        <v>5</v>
      </c>
      <c r="I60" s="35">
        <f t="shared" si="0"/>
        <v>0</v>
      </c>
      <c r="J60" s="26">
        <v>9.74</v>
      </c>
      <c r="K60" s="51">
        <f t="shared" si="1"/>
        <v>0</v>
      </c>
    </row>
    <row r="61" spans="1:11" s="3" customFormat="1" x14ac:dyDescent="0.25">
      <c r="A61" s="50">
        <v>52</v>
      </c>
      <c r="B61" s="36"/>
      <c r="C61" s="34" t="s">
        <v>54</v>
      </c>
      <c r="D61" s="36" t="s">
        <v>2</v>
      </c>
      <c r="E61" s="36">
        <v>2</v>
      </c>
      <c r="F61" s="36">
        <f>0</f>
        <v>0</v>
      </c>
      <c r="G61" s="35">
        <f t="shared" si="2"/>
        <v>2</v>
      </c>
      <c r="H61" s="35">
        <v>1</v>
      </c>
      <c r="I61" s="35">
        <f t="shared" si="0"/>
        <v>1</v>
      </c>
      <c r="J61" s="26">
        <v>48.5</v>
      </c>
      <c r="K61" s="51">
        <f t="shared" si="1"/>
        <v>48.5</v>
      </c>
    </row>
    <row r="62" spans="1:11" s="3" customFormat="1" x14ac:dyDescent="0.25">
      <c r="A62" s="50">
        <v>53</v>
      </c>
      <c r="B62" s="36"/>
      <c r="C62" s="34" t="s">
        <v>55</v>
      </c>
      <c r="D62" s="36" t="s">
        <v>2</v>
      </c>
      <c r="E62" s="36">
        <v>148</v>
      </c>
      <c r="F62" s="36">
        <v>0</v>
      </c>
      <c r="G62" s="35">
        <f t="shared" si="2"/>
        <v>148</v>
      </c>
      <c r="H62" s="13">
        <v>95</v>
      </c>
      <c r="I62" s="35">
        <f t="shared" si="0"/>
        <v>53</v>
      </c>
      <c r="J62" s="26">
        <v>0.8</v>
      </c>
      <c r="K62" s="51">
        <f t="shared" si="1"/>
        <v>42.400000000000006</v>
      </c>
    </row>
    <row r="63" spans="1:11" s="3" customFormat="1" x14ac:dyDescent="0.25">
      <c r="A63" s="50">
        <v>54</v>
      </c>
      <c r="B63" s="36"/>
      <c r="C63" s="34" t="s">
        <v>56</v>
      </c>
      <c r="D63" s="36" t="s">
        <v>13</v>
      </c>
      <c r="E63" s="36">
        <v>13</v>
      </c>
      <c r="F63" s="36">
        <f>0</f>
        <v>0</v>
      </c>
      <c r="G63" s="35">
        <f t="shared" si="2"/>
        <v>13</v>
      </c>
      <c r="H63" s="35">
        <v>0</v>
      </c>
      <c r="I63" s="35">
        <f t="shared" si="0"/>
        <v>13</v>
      </c>
      <c r="J63" s="26">
        <v>2.0499999999999998</v>
      </c>
      <c r="K63" s="51">
        <f t="shared" si="1"/>
        <v>26.65</v>
      </c>
    </row>
    <row r="64" spans="1:11" s="3" customFormat="1" x14ac:dyDescent="0.25">
      <c r="A64" s="50">
        <v>55</v>
      </c>
      <c r="B64" s="36"/>
      <c r="C64" s="34" t="s">
        <v>57</v>
      </c>
      <c r="D64" s="36" t="s">
        <v>16</v>
      </c>
      <c r="E64" s="36">
        <v>6</v>
      </c>
      <c r="F64" s="36">
        <f>0</f>
        <v>0</v>
      </c>
      <c r="G64" s="35">
        <f t="shared" si="2"/>
        <v>6</v>
      </c>
      <c r="H64" s="35">
        <v>0</v>
      </c>
      <c r="I64" s="35">
        <f t="shared" si="0"/>
        <v>6</v>
      </c>
      <c r="J64" s="26">
        <v>15.97</v>
      </c>
      <c r="K64" s="51">
        <f t="shared" si="1"/>
        <v>95.820000000000007</v>
      </c>
    </row>
    <row r="65" spans="1:11" s="3" customFormat="1" x14ac:dyDescent="0.25">
      <c r="A65" s="50">
        <v>56</v>
      </c>
      <c r="B65" s="36"/>
      <c r="C65" s="34" t="s">
        <v>58</v>
      </c>
      <c r="D65" s="36" t="s">
        <v>13</v>
      </c>
      <c r="E65" s="36">
        <v>5</v>
      </c>
      <c r="F65" s="36">
        <f>0</f>
        <v>0</v>
      </c>
      <c r="G65" s="35">
        <f t="shared" si="2"/>
        <v>5</v>
      </c>
      <c r="H65" s="35">
        <v>0</v>
      </c>
      <c r="I65" s="35">
        <f t="shared" ref="I65:I118" si="3">G65-H65</f>
        <v>5</v>
      </c>
      <c r="J65" s="26">
        <v>10.99</v>
      </c>
      <c r="K65" s="51">
        <f t="shared" ref="K65:K118" si="4">J65*I65</f>
        <v>54.95</v>
      </c>
    </row>
    <row r="66" spans="1:11" s="3" customFormat="1" x14ac:dyDescent="0.25">
      <c r="A66" s="50">
        <v>57</v>
      </c>
      <c r="B66" s="36"/>
      <c r="C66" s="34" t="s">
        <v>198</v>
      </c>
      <c r="D66" s="36" t="s">
        <v>72</v>
      </c>
      <c r="E66" s="36">
        <v>10</v>
      </c>
      <c r="F66" s="36">
        <v>0</v>
      </c>
      <c r="G66" s="35">
        <f t="shared" ref="G66:G119" si="5">E66+F66</f>
        <v>10</v>
      </c>
      <c r="H66" s="35">
        <v>7</v>
      </c>
      <c r="I66" s="35">
        <f t="shared" si="3"/>
        <v>3</v>
      </c>
      <c r="J66" s="26">
        <v>39.43</v>
      </c>
      <c r="K66" s="51">
        <f t="shared" si="4"/>
        <v>118.28999999999999</v>
      </c>
    </row>
    <row r="67" spans="1:11" s="3" customFormat="1" x14ac:dyDescent="0.25">
      <c r="A67" s="50">
        <v>58</v>
      </c>
      <c r="B67" s="36"/>
      <c r="C67" s="34" t="s">
        <v>59</v>
      </c>
      <c r="D67" s="36" t="s">
        <v>2</v>
      </c>
      <c r="E67" s="36">
        <v>4</v>
      </c>
      <c r="F67" s="36">
        <f>0</f>
        <v>0</v>
      </c>
      <c r="G67" s="35">
        <f t="shared" si="5"/>
        <v>4</v>
      </c>
      <c r="H67" s="35">
        <v>0</v>
      </c>
      <c r="I67" s="35">
        <f t="shared" si="3"/>
        <v>4</v>
      </c>
      <c r="J67" s="26">
        <v>59.8</v>
      </c>
      <c r="K67" s="51">
        <f t="shared" si="4"/>
        <v>239.2</v>
      </c>
    </row>
    <row r="68" spans="1:11" s="3" customFormat="1" x14ac:dyDescent="0.25">
      <c r="A68" s="50">
        <v>59</v>
      </c>
      <c r="B68" s="36"/>
      <c r="C68" s="34" t="s">
        <v>60</v>
      </c>
      <c r="D68" s="36" t="s">
        <v>2</v>
      </c>
      <c r="E68" s="36">
        <v>1</v>
      </c>
      <c r="F68" s="36">
        <f>0</f>
        <v>0</v>
      </c>
      <c r="G68" s="35">
        <f t="shared" si="5"/>
        <v>1</v>
      </c>
      <c r="H68" s="35">
        <v>0</v>
      </c>
      <c r="I68" s="35">
        <f t="shared" si="3"/>
        <v>1</v>
      </c>
      <c r="J68" s="26">
        <v>18.899999999999999</v>
      </c>
      <c r="K68" s="51">
        <f t="shared" si="4"/>
        <v>18.899999999999999</v>
      </c>
    </row>
    <row r="69" spans="1:11" s="3" customFormat="1" x14ac:dyDescent="0.25">
      <c r="A69" s="50">
        <v>60</v>
      </c>
      <c r="B69" s="36"/>
      <c r="C69" s="34" t="s">
        <v>61</v>
      </c>
      <c r="D69" s="36" t="s">
        <v>2</v>
      </c>
      <c r="E69" s="36">
        <v>6</v>
      </c>
      <c r="F69" s="36">
        <f>0</f>
        <v>0</v>
      </c>
      <c r="G69" s="35">
        <f t="shared" si="5"/>
        <v>6</v>
      </c>
      <c r="H69" s="35">
        <v>0</v>
      </c>
      <c r="I69" s="35">
        <f t="shared" si="3"/>
        <v>6</v>
      </c>
      <c r="J69" s="26">
        <v>4.1399999999999997</v>
      </c>
      <c r="K69" s="51">
        <f t="shared" si="4"/>
        <v>24.839999999999996</v>
      </c>
    </row>
    <row r="70" spans="1:11" s="3" customFormat="1" x14ac:dyDescent="0.25">
      <c r="A70" s="50">
        <v>61</v>
      </c>
      <c r="B70" s="36"/>
      <c r="C70" s="34" t="s">
        <v>62</v>
      </c>
      <c r="D70" s="36" t="s">
        <v>2</v>
      </c>
      <c r="E70" s="36">
        <v>39</v>
      </c>
      <c r="F70" s="36">
        <f>0</f>
        <v>0</v>
      </c>
      <c r="G70" s="35">
        <f t="shared" si="5"/>
        <v>39</v>
      </c>
      <c r="H70" s="35">
        <f>0</f>
        <v>0</v>
      </c>
      <c r="I70" s="35">
        <f t="shared" si="3"/>
        <v>39</v>
      </c>
      <c r="J70" s="26">
        <v>8.0500000000000007</v>
      </c>
      <c r="K70" s="51">
        <f t="shared" si="4"/>
        <v>313.95000000000005</v>
      </c>
    </row>
    <row r="71" spans="1:11" s="3" customFormat="1" x14ac:dyDescent="0.25">
      <c r="A71" s="50">
        <v>62</v>
      </c>
      <c r="B71" s="36"/>
      <c r="C71" s="34" t="s">
        <v>63</v>
      </c>
      <c r="D71" s="36" t="s">
        <v>2</v>
      </c>
      <c r="E71" s="36">
        <v>2</v>
      </c>
      <c r="F71" s="36">
        <f>0</f>
        <v>0</v>
      </c>
      <c r="G71" s="35">
        <f t="shared" si="5"/>
        <v>2</v>
      </c>
      <c r="H71" s="35">
        <v>0</v>
      </c>
      <c r="I71" s="35">
        <f t="shared" si="3"/>
        <v>2</v>
      </c>
      <c r="J71" s="26">
        <v>4.99</v>
      </c>
      <c r="K71" s="51">
        <f t="shared" si="4"/>
        <v>9.98</v>
      </c>
    </row>
    <row r="72" spans="1:11" s="3" customFormat="1" x14ac:dyDescent="0.25">
      <c r="A72" s="50">
        <v>63</v>
      </c>
      <c r="B72" s="36"/>
      <c r="C72" s="34" t="s">
        <v>64</v>
      </c>
      <c r="D72" s="36" t="s">
        <v>2</v>
      </c>
      <c r="E72" s="36">
        <v>4</v>
      </c>
      <c r="F72" s="36">
        <f>0</f>
        <v>0</v>
      </c>
      <c r="G72" s="35">
        <f t="shared" si="5"/>
        <v>4</v>
      </c>
      <c r="H72" s="35">
        <v>0</v>
      </c>
      <c r="I72" s="35">
        <f t="shared" si="3"/>
        <v>4</v>
      </c>
      <c r="J72" s="26">
        <v>7.2</v>
      </c>
      <c r="K72" s="51">
        <f t="shared" si="4"/>
        <v>28.8</v>
      </c>
    </row>
    <row r="73" spans="1:11" s="3" customFormat="1" hidden="1" x14ac:dyDescent="0.25">
      <c r="A73" s="50">
        <v>64</v>
      </c>
      <c r="B73" s="36"/>
      <c r="C73" s="34" t="s">
        <v>214</v>
      </c>
      <c r="D73" s="36" t="s">
        <v>2</v>
      </c>
      <c r="E73" s="36">
        <v>0</v>
      </c>
      <c r="F73" s="36">
        <v>0</v>
      </c>
      <c r="G73" s="35">
        <f t="shared" si="5"/>
        <v>0</v>
      </c>
      <c r="H73" s="35">
        <v>0</v>
      </c>
      <c r="I73" s="35">
        <f t="shared" si="3"/>
        <v>0</v>
      </c>
      <c r="J73" s="26">
        <v>0</v>
      </c>
      <c r="K73" s="51">
        <f t="shared" si="4"/>
        <v>0</v>
      </c>
    </row>
    <row r="74" spans="1:11" s="3" customFormat="1" x14ac:dyDescent="0.25">
      <c r="A74" s="50">
        <v>65</v>
      </c>
      <c r="B74" s="36"/>
      <c r="C74" s="34" t="s">
        <v>65</v>
      </c>
      <c r="D74" s="36" t="s">
        <v>2</v>
      </c>
      <c r="E74" s="36">
        <v>14</v>
      </c>
      <c r="F74" s="36">
        <f>0</f>
        <v>0</v>
      </c>
      <c r="G74" s="35">
        <f t="shared" si="5"/>
        <v>14</v>
      </c>
      <c r="H74" s="35">
        <v>14</v>
      </c>
      <c r="I74" s="35">
        <f t="shared" si="3"/>
        <v>0</v>
      </c>
      <c r="J74" s="26">
        <v>2.5</v>
      </c>
      <c r="K74" s="51">
        <f t="shared" si="4"/>
        <v>0</v>
      </c>
    </row>
    <row r="75" spans="1:11" s="3" customFormat="1" x14ac:dyDescent="0.25">
      <c r="A75" s="50">
        <v>66</v>
      </c>
      <c r="B75" s="36"/>
      <c r="C75" s="34" t="s">
        <v>66</v>
      </c>
      <c r="D75" s="36" t="s">
        <v>2</v>
      </c>
      <c r="E75" s="36">
        <v>4</v>
      </c>
      <c r="F75" s="36">
        <f>0</f>
        <v>0</v>
      </c>
      <c r="G75" s="35">
        <f t="shared" si="5"/>
        <v>4</v>
      </c>
      <c r="H75" s="35">
        <f>0</f>
        <v>0</v>
      </c>
      <c r="I75" s="35">
        <f t="shared" si="3"/>
        <v>4</v>
      </c>
      <c r="J75" s="26">
        <v>0.99</v>
      </c>
      <c r="K75" s="51">
        <f t="shared" si="4"/>
        <v>3.96</v>
      </c>
    </row>
    <row r="76" spans="1:11" s="3" customFormat="1" x14ac:dyDescent="0.25">
      <c r="A76" s="50">
        <v>67</v>
      </c>
      <c r="B76" s="36"/>
      <c r="C76" s="34" t="s">
        <v>67</v>
      </c>
      <c r="D76" s="36" t="s">
        <v>2</v>
      </c>
      <c r="E76" s="36">
        <v>1</v>
      </c>
      <c r="F76" s="36">
        <f>0</f>
        <v>0</v>
      </c>
      <c r="G76" s="35">
        <f t="shared" si="5"/>
        <v>1</v>
      </c>
      <c r="H76" s="35">
        <v>0</v>
      </c>
      <c r="I76" s="35">
        <f t="shared" si="3"/>
        <v>1</v>
      </c>
      <c r="J76" s="26">
        <v>17.8</v>
      </c>
      <c r="K76" s="51">
        <f t="shared" si="4"/>
        <v>17.8</v>
      </c>
    </row>
    <row r="77" spans="1:11" s="3" customFormat="1" x14ac:dyDescent="0.25">
      <c r="A77" s="50">
        <v>68</v>
      </c>
      <c r="B77" s="36"/>
      <c r="C77" s="34" t="s">
        <v>192</v>
      </c>
      <c r="D77" s="36" t="s">
        <v>2</v>
      </c>
      <c r="E77" s="36">
        <v>4</v>
      </c>
      <c r="F77" s="36">
        <v>0</v>
      </c>
      <c r="G77" s="35">
        <f t="shared" si="5"/>
        <v>4</v>
      </c>
      <c r="H77" s="35">
        <v>0</v>
      </c>
      <c r="I77" s="35">
        <f t="shared" si="3"/>
        <v>4</v>
      </c>
      <c r="J77" s="26">
        <v>8.4700000000000006</v>
      </c>
      <c r="K77" s="51">
        <f t="shared" si="4"/>
        <v>33.880000000000003</v>
      </c>
    </row>
    <row r="78" spans="1:11" s="3" customFormat="1" x14ac:dyDescent="0.25">
      <c r="A78" s="50">
        <v>69</v>
      </c>
      <c r="B78" s="36"/>
      <c r="C78" s="34" t="s">
        <v>68</v>
      </c>
      <c r="D78" s="36" t="s">
        <v>39</v>
      </c>
      <c r="E78" s="36">
        <v>1</v>
      </c>
      <c r="F78" s="36">
        <f>0</f>
        <v>0</v>
      </c>
      <c r="G78" s="35">
        <f t="shared" si="5"/>
        <v>1</v>
      </c>
      <c r="H78" s="35">
        <v>0</v>
      </c>
      <c r="I78" s="35">
        <f t="shared" si="3"/>
        <v>1</v>
      </c>
      <c r="J78" s="26">
        <v>3</v>
      </c>
      <c r="K78" s="51">
        <f t="shared" si="4"/>
        <v>3</v>
      </c>
    </row>
    <row r="79" spans="1:11" s="3" customFormat="1" x14ac:dyDescent="0.25">
      <c r="A79" s="50">
        <v>70</v>
      </c>
      <c r="B79" s="36"/>
      <c r="C79" s="34" t="s">
        <v>69</v>
      </c>
      <c r="D79" s="36" t="s">
        <v>39</v>
      </c>
      <c r="E79" s="36">
        <v>1</v>
      </c>
      <c r="F79" s="36">
        <f>0</f>
        <v>0</v>
      </c>
      <c r="G79" s="35">
        <f t="shared" si="5"/>
        <v>1</v>
      </c>
      <c r="H79" s="35">
        <f>0</f>
        <v>0</v>
      </c>
      <c r="I79" s="35">
        <f t="shared" si="3"/>
        <v>1</v>
      </c>
      <c r="J79" s="26">
        <v>3</v>
      </c>
      <c r="K79" s="51">
        <f t="shared" si="4"/>
        <v>3</v>
      </c>
    </row>
    <row r="80" spans="1:11" s="3" customFormat="1" x14ac:dyDescent="0.25">
      <c r="A80" s="50">
        <v>71</v>
      </c>
      <c r="B80" s="36"/>
      <c r="C80" s="34" t="s">
        <v>70</v>
      </c>
      <c r="D80" s="36" t="s">
        <v>39</v>
      </c>
      <c r="E80" s="36">
        <v>3</v>
      </c>
      <c r="F80" s="36">
        <f>0</f>
        <v>0</v>
      </c>
      <c r="G80" s="35">
        <f t="shared" si="5"/>
        <v>3</v>
      </c>
      <c r="H80" s="35">
        <v>0</v>
      </c>
      <c r="I80" s="35">
        <f t="shared" si="3"/>
        <v>3</v>
      </c>
      <c r="J80" s="26">
        <v>22</v>
      </c>
      <c r="K80" s="51">
        <f t="shared" si="4"/>
        <v>66</v>
      </c>
    </row>
    <row r="81" spans="1:11" s="3" customFormat="1" x14ac:dyDescent="0.25">
      <c r="A81" s="50">
        <v>72</v>
      </c>
      <c r="B81" s="36"/>
      <c r="C81" s="34" t="s">
        <v>71</v>
      </c>
      <c r="D81" s="36" t="s">
        <v>72</v>
      </c>
      <c r="E81" s="36">
        <v>2</v>
      </c>
      <c r="F81" s="36">
        <f>0</f>
        <v>0</v>
      </c>
      <c r="G81" s="35">
        <f t="shared" si="5"/>
        <v>2</v>
      </c>
      <c r="H81" s="35">
        <f>0</f>
        <v>0</v>
      </c>
      <c r="I81" s="35">
        <f t="shared" si="3"/>
        <v>2</v>
      </c>
      <c r="J81" s="26">
        <v>15.4</v>
      </c>
      <c r="K81" s="51">
        <f t="shared" si="4"/>
        <v>30.8</v>
      </c>
    </row>
    <row r="82" spans="1:11" s="3" customFormat="1" x14ac:dyDescent="0.25">
      <c r="A82" s="50">
        <v>73</v>
      </c>
      <c r="B82" s="36"/>
      <c r="C82" s="34" t="s">
        <v>73</v>
      </c>
      <c r="D82" s="36" t="s">
        <v>39</v>
      </c>
      <c r="E82" s="36">
        <v>1</v>
      </c>
      <c r="F82" s="36">
        <f>0</f>
        <v>0</v>
      </c>
      <c r="G82" s="35">
        <f t="shared" si="5"/>
        <v>1</v>
      </c>
      <c r="H82" s="35">
        <v>1</v>
      </c>
      <c r="I82" s="35">
        <f t="shared" si="3"/>
        <v>0</v>
      </c>
      <c r="J82" s="26">
        <v>1.7</v>
      </c>
      <c r="K82" s="51">
        <f t="shared" si="4"/>
        <v>0</v>
      </c>
    </row>
    <row r="83" spans="1:11" s="3" customFormat="1" x14ac:dyDescent="0.25">
      <c r="A83" s="50">
        <v>74</v>
      </c>
      <c r="B83" s="36"/>
      <c r="C83" s="34" t="s">
        <v>74</v>
      </c>
      <c r="D83" s="36" t="s">
        <v>72</v>
      </c>
      <c r="E83" s="36">
        <v>2</v>
      </c>
      <c r="F83" s="36">
        <f>0</f>
        <v>0</v>
      </c>
      <c r="G83" s="35">
        <f t="shared" si="5"/>
        <v>2</v>
      </c>
      <c r="H83" s="35">
        <v>2</v>
      </c>
      <c r="I83" s="35">
        <f t="shared" si="3"/>
        <v>0</v>
      </c>
      <c r="J83" s="26">
        <v>3.9</v>
      </c>
      <c r="K83" s="51">
        <f t="shared" si="4"/>
        <v>0</v>
      </c>
    </row>
    <row r="84" spans="1:11" s="3" customFormat="1" x14ac:dyDescent="0.25">
      <c r="A84" s="50">
        <v>75</v>
      </c>
      <c r="B84" s="36"/>
      <c r="C84" s="34" t="s">
        <v>190</v>
      </c>
      <c r="D84" s="36" t="s">
        <v>72</v>
      </c>
      <c r="E84" s="36">
        <v>4</v>
      </c>
      <c r="F84" s="36">
        <v>0</v>
      </c>
      <c r="G84" s="35">
        <f t="shared" si="5"/>
        <v>4</v>
      </c>
      <c r="H84" s="35">
        <v>0</v>
      </c>
      <c r="I84" s="35">
        <f t="shared" si="3"/>
        <v>4</v>
      </c>
      <c r="J84" s="26">
        <v>7.75</v>
      </c>
      <c r="K84" s="51">
        <f t="shared" si="4"/>
        <v>31</v>
      </c>
    </row>
    <row r="85" spans="1:11" s="3" customFormat="1" x14ac:dyDescent="0.25">
      <c r="A85" s="50">
        <v>76</v>
      </c>
      <c r="B85" s="36"/>
      <c r="C85" s="34" t="s">
        <v>75</v>
      </c>
      <c r="D85" s="36" t="s">
        <v>13</v>
      </c>
      <c r="E85" s="36">
        <v>6</v>
      </c>
      <c r="F85" s="36">
        <f>0</f>
        <v>0</v>
      </c>
      <c r="G85" s="35">
        <f t="shared" si="5"/>
        <v>6</v>
      </c>
      <c r="H85" s="35">
        <v>1</v>
      </c>
      <c r="I85" s="35">
        <f t="shared" si="3"/>
        <v>5</v>
      </c>
      <c r="J85" s="26">
        <v>10.3</v>
      </c>
      <c r="K85" s="51">
        <f t="shared" si="4"/>
        <v>51.5</v>
      </c>
    </row>
    <row r="86" spans="1:11" s="3" customFormat="1" x14ac:dyDescent="0.25">
      <c r="A86" s="50">
        <v>77</v>
      </c>
      <c r="B86" s="36"/>
      <c r="C86" s="34" t="s">
        <v>76</v>
      </c>
      <c r="D86" s="36" t="s">
        <v>2</v>
      </c>
      <c r="E86" s="36">
        <v>38</v>
      </c>
      <c r="F86" s="36">
        <f>0</f>
        <v>0</v>
      </c>
      <c r="G86" s="35">
        <f t="shared" si="5"/>
        <v>38</v>
      </c>
      <c r="H86" s="35">
        <v>0</v>
      </c>
      <c r="I86" s="35">
        <f t="shared" si="3"/>
        <v>38</v>
      </c>
      <c r="J86" s="26">
        <v>5.9</v>
      </c>
      <c r="K86" s="51">
        <f t="shared" si="4"/>
        <v>224.20000000000002</v>
      </c>
    </row>
    <row r="87" spans="1:11" s="3" customFormat="1" x14ac:dyDescent="0.25">
      <c r="A87" s="50">
        <v>78</v>
      </c>
      <c r="B87" s="36"/>
      <c r="C87" s="34" t="s">
        <v>77</v>
      </c>
      <c r="D87" s="36" t="s">
        <v>2</v>
      </c>
      <c r="E87" s="36">
        <v>40</v>
      </c>
      <c r="F87" s="36">
        <f>0</f>
        <v>0</v>
      </c>
      <c r="G87" s="35">
        <f t="shared" si="5"/>
        <v>40</v>
      </c>
      <c r="H87" s="35">
        <v>0</v>
      </c>
      <c r="I87" s="35">
        <f t="shared" si="3"/>
        <v>40</v>
      </c>
      <c r="J87" s="26">
        <v>8.9</v>
      </c>
      <c r="K87" s="51">
        <f t="shared" si="4"/>
        <v>356</v>
      </c>
    </row>
    <row r="88" spans="1:11" s="3" customFormat="1" x14ac:dyDescent="0.25">
      <c r="A88" s="50">
        <v>79</v>
      </c>
      <c r="B88" s="36"/>
      <c r="C88" s="34" t="s">
        <v>195</v>
      </c>
      <c r="D88" s="36" t="s">
        <v>39</v>
      </c>
      <c r="E88" s="36">
        <v>10</v>
      </c>
      <c r="F88" s="36">
        <v>0</v>
      </c>
      <c r="G88" s="35">
        <f t="shared" si="5"/>
        <v>10</v>
      </c>
      <c r="H88" s="35">
        <v>0</v>
      </c>
      <c r="I88" s="35">
        <f t="shared" si="3"/>
        <v>10</v>
      </c>
      <c r="J88" s="26">
        <v>4.0199999999999996</v>
      </c>
      <c r="K88" s="51">
        <f t="shared" si="4"/>
        <v>40.199999999999996</v>
      </c>
    </row>
    <row r="89" spans="1:11" s="3" customFormat="1" x14ac:dyDescent="0.25">
      <c r="A89" s="50">
        <v>80</v>
      </c>
      <c r="B89" s="36"/>
      <c r="C89" s="34" t="s">
        <v>196</v>
      </c>
      <c r="D89" s="36" t="s">
        <v>39</v>
      </c>
      <c r="E89" s="36">
        <v>20</v>
      </c>
      <c r="F89" s="36">
        <v>0</v>
      </c>
      <c r="G89" s="35">
        <f t="shared" si="5"/>
        <v>20</v>
      </c>
      <c r="H89" s="35">
        <v>1</v>
      </c>
      <c r="I89" s="35">
        <f t="shared" si="3"/>
        <v>19</v>
      </c>
      <c r="J89" s="26">
        <v>8.56</v>
      </c>
      <c r="K89" s="51">
        <f t="shared" si="4"/>
        <v>162.64000000000001</v>
      </c>
    </row>
    <row r="90" spans="1:11" s="3" customFormat="1" x14ac:dyDescent="0.25">
      <c r="A90" s="50">
        <v>81</v>
      </c>
      <c r="B90" s="36"/>
      <c r="C90" s="34" t="s">
        <v>188</v>
      </c>
      <c r="D90" s="36" t="s">
        <v>2</v>
      </c>
      <c r="E90" s="36">
        <v>31</v>
      </c>
      <c r="F90" s="36">
        <v>0</v>
      </c>
      <c r="G90" s="35">
        <f t="shared" si="5"/>
        <v>31</v>
      </c>
      <c r="H90" s="35">
        <v>1</v>
      </c>
      <c r="I90" s="35">
        <f t="shared" si="3"/>
        <v>30</v>
      </c>
      <c r="J90" s="26">
        <v>0.24</v>
      </c>
      <c r="K90" s="51">
        <f t="shared" si="4"/>
        <v>7.1999999999999993</v>
      </c>
    </row>
    <row r="91" spans="1:11" s="3" customFormat="1" x14ac:dyDescent="0.25">
      <c r="A91" s="50">
        <v>82</v>
      </c>
      <c r="B91" s="36"/>
      <c r="C91" s="34" t="s">
        <v>78</v>
      </c>
      <c r="D91" s="36" t="s">
        <v>13</v>
      </c>
      <c r="E91" s="36">
        <v>171</v>
      </c>
      <c r="F91" s="36">
        <v>0</v>
      </c>
      <c r="G91" s="35">
        <f t="shared" si="5"/>
        <v>171</v>
      </c>
      <c r="H91" s="35">
        <v>150</v>
      </c>
      <c r="I91" s="35">
        <f t="shared" si="3"/>
        <v>21</v>
      </c>
      <c r="J91" s="26">
        <v>3</v>
      </c>
      <c r="K91" s="51">
        <f t="shared" si="4"/>
        <v>63</v>
      </c>
    </row>
    <row r="92" spans="1:11" s="3" customFormat="1" hidden="1" x14ac:dyDescent="0.25">
      <c r="A92" s="50">
        <v>83</v>
      </c>
      <c r="B92" s="36"/>
      <c r="C92" s="34" t="s">
        <v>216</v>
      </c>
      <c r="D92" s="36" t="s">
        <v>2</v>
      </c>
      <c r="E92" s="36">
        <v>0</v>
      </c>
      <c r="F92" s="36">
        <v>20</v>
      </c>
      <c r="G92" s="35">
        <f t="shared" si="5"/>
        <v>20</v>
      </c>
      <c r="H92" s="35">
        <v>20</v>
      </c>
      <c r="I92" s="35">
        <f t="shared" si="3"/>
        <v>0</v>
      </c>
      <c r="J92" s="26">
        <v>79.900000000000006</v>
      </c>
      <c r="K92" s="51">
        <f t="shared" si="4"/>
        <v>0</v>
      </c>
    </row>
    <row r="93" spans="1:11" s="3" customFormat="1" hidden="1" x14ac:dyDescent="0.25">
      <c r="A93" s="50">
        <v>84</v>
      </c>
      <c r="B93" s="36"/>
      <c r="C93" s="34" t="s">
        <v>215</v>
      </c>
      <c r="D93" s="36" t="s">
        <v>2</v>
      </c>
      <c r="E93" s="36">
        <v>0</v>
      </c>
      <c r="F93" s="36">
        <v>10</v>
      </c>
      <c r="G93" s="35">
        <f t="shared" si="5"/>
        <v>10</v>
      </c>
      <c r="H93" s="35">
        <v>8</v>
      </c>
      <c r="I93" s="35">
        <f t="shared" si="3"/>
        <v>2</v>
      </c>
      <c r="J93" s="26">
        <v>270</v>
      </c>
      <c r="K93" s="51">
        <f t="shared" si="4"/>
        <v>540</v>
      </c>
    </row>
    <row r="94" spans="1:11" s="3" customFormat="1" x14ac:dyDescent="0.25">
      <c r="A94" s="50">
        <v>85</v>
      </c>
      <c r="B94" s="36"/>
      <c r="C94" s="34" t="s">
        <v>79</v>
      </c>
      <c r="D94" s="36" t="s">
        <v>2</v>
      </c>
      <c r="E94" s="36">
        <v>37</v>
      </c>
      <c r="F94" s="36">
        <v>0</v>
      </c>
      <c r="G94" s="35">
        <f t="shared" si="5"/>
        <v>37</v>
      </c>
      <c r="H94" s="35">
        <v>23</v>
      </c>
      <c r="I94" s="35">
        <f t="shared" si="3"/>
        <v>14</v>
      </c>
      <c r="J94" s="26">
        <v>51.3</v>
      </c>
      <c r="K94" s="51">
        <f t="shared" si="4"/>
        <v>718.19999999999993</v>
      </c>
    </row>
    <row r="95" spans="1:11" s="3" customFormat="1" x14ac:dyDescent="0.25">
      <c r="A95" s="50">
        <v>86</v>
      </c>
      <c r="B95" s="36"/>
      <c r="C95" s="34" t="s">
        <v>80</v>
      </c>
      <c r="D95" s="36" t="s">
        <v>2</v>
      </c>
      <c r="E95" s="36">
        <v>4</v>
      </c>
      <c r="F95" s="36">
        <f>0</f>
        <v>0</v>
      </c>
      <c r="G95" s="35">
        <f t="shared" si="5"/>
        <v>4</v>
      </c>
      <c r="H95" s="35">
        <v>0</v>
      </c>
      <c r="I95" s="35">
        <f t="shared" si="3"/>
        <v>4</v>
      </c>
      <c r="J95" s="26">
        <v>7.99</v>
      </c>
      <c r="K95" s="51">
        <f t="shared" si="4"/>
        <v>31.96</v>
      </c>
    </row>
    <row r="96" spans="1:11" s="3" customFormat="1" x14ac:dyDescent="0.25">
      <c r="A96" s="50">
        <v>87</v>
      </c>
      <c r="B96" s="36"/>
      <c r="C96" s="34" t="s">
        <v>81</v>
      </c>
      <c r="D96" s="36" t="s">
        <v>2</v>
      </c>
      <c r="E96" s="36">
        <v>52</v>
      </c>
      <c r="F96" s="36">
        <v>0</v>
      </c>
      <c r="G96" s="35">
        <f t="shared" si="5"/>
        <v>52</v>
      </c>
      <c r="H96" s="35">
        <v>37</v>
      </c>
      <c r="I96" s="35">
        <f t="shared" si="3"/>
        <v>15</v>
      </c>
      <c r="J96" s="26">
        <v>4</v>
      </c>
      <c r="K96" s="51">
        <f t="shared" si="4"/>
        <v>60</v>
      </c>
    </row>
    <row r="97" spans="1:11" s="3" customFormat="1" x14ac:dyDescent="0.25">
      <c r="A97" s="50">
        <v>88</v>
      </c>
      <c r="B97" s="36"/>
      <c r="C97" s="34" t="s">
        <v>82</v>
      </c>
      <c r="D97" s="36" t="s">
        <v>2</v>
      </c>
      <c r="E97" s="36">
        <v>107</v>
      </c>
      <c r="F97" s="36">
        <v>0</v>
      </c>
      <c r="G97" s="35">
        <f t="shared" si="5"/>
        <v>107</v>
      </c>
      <c r="H97" s="35">
        <v>60</v>
      </c>
      <c r="I97" s="35">
        <f t="shared" si="3"/>
        <v>47</v>
      </c>
      <c r="J97" s="26">
        <v>4</v>
      </c>
      <c r="K97" s="51">
        <f t="shared" si="4"/>
        <v>188</v>
      </c>
    </row>
    <row r="98" spans="1:11" s="3" customFormat="1" x14ac:dyDescent="0.25">
      <c r="A98" s="50">
        <v>89</v>
      </c>
      <c r="B98" s="36"/>
      <c r="C98" s="34" t="s">
        <v>200</v>
      </c>
      <c r="D98" s="36" t="s">
        <v>39</v>
      </c>
      <c r="E98" s="36">
        <v>3</v>
      </c>
      <c r="F98" s="36">
        <v>0</v>
      </c>
      <c r="G98" s="35">
        <f t="shared" si="5"/>
        <v>3</v>
      </c>
      <c r="H98" s="35">
        <v>2</v>
      </c>
      <c r="I98" s="35">
        <f t="shared" si="3"/>
        <v>1</v>
      </c>
      <c r="J98" s="26">
        <v>9.9499999999999993</v>
      </c>
      <c r="K98" s="51">
        <f t="shared" si="4"/>
        <v>9.9499999999999993</v>
      </c>
    </row>
    <row r="99" spans="1:11" s="3" customFormat="1" x14ac:dyDescent="0.25">
      <c r="A99" s="50">
        <v>90</v>
      </c>
      <c r="B99" s="36"/>
      <c r="C99" s="34" t="s">
        <v>199</v>
      </c>
      <c r="D99" s="36" t="s">
        <v>39</v>
      </c>
      <c r="E99" s="36">
        <v>18</v>
      </c>
      <c r="F99" s="36">
        <v>0</v>
      </c>
      <c r="G99" s="35">
        <f t="shared" si="5"/>
        <v>18</v>
      </c>
      <c r="H99" s="35">
        <v>4</v>
      </c>
      <c r="I99" s="35">
        <f t="shared" si="3"/>
        <v>14</v>
      </c>
      <c r="J99" s="26">
        <v>3.74</v>
      </c>
      <c r="K99" s="51">
        <f t="shared" si="4"/>
        <v>52.36</v>
      </c>
    </row>
    <row r="100" spans="1:11" s="3" customFormat="1" x14ac:dyDescent="0.25">
      <c r="A100" s="50">
        <v>91</v>
      </c>
      <c r="B100" s="36"/>
      <c r="C100" s="34" t="s">
        <v>83</v>
      </c>
      <c r="D100" s="36" t="s">
        <v>2</v>
      </c>
      <c r="E100" s="36">
        <v>3</v>
      </c>
      <c r="F100" s="36">
        <f>0</f>
        <v>0</v>
      </c>
      <c r="G100" s="35">
        <f t="shared" si="5"/>
        <v>3</v>
      </c>
      <c r="H100" s="35">
        <v>0</v>
      </c>
      <c r="I100" s="35">
        <f t="shared" si="3"/>
        <v>3</v>
      </c>
      <c r="J100" s="26">
        <v>25.34</v>
      </c>
      <c r="K100" s="51">
        <f t="shared" si="4"/>
        <v>76.02</v>
      </c>
    </row>
    <row r="101" spans="1:11" s="3" customFormat="1" x14ac:dyDescent="0.25">
      <c r="A101" s="50">
        <v>92</v>
      </c>
      <c r="B101" s="36"/>
      <c r="C101" s="34" t="s">
        <v>84</v>
      </c>
      <c r="D101" s="36" t="s">
        <v>2</v>
      </c>
      <c r="E101" s="36">
        <v>64</v>
      </c>
      <c r="F101" s="36">
        <v>0</v>
      </c>
      <c r="G101" s="35">
        <f t="shared" si="5"/>
        <v>64</v>
      </c>
      <c r="H101" s="35">
        <v>64</v>
      </c>
      <c r="I101" s="35">
        <f t="shared" si="3"/>
        <v>0</v>
      </c>
      <c r="J101" s="26">
        <v>10.8</v>
      </c>
      <c r="K101" s="51">
        <f t="shared" si="4"/>
        <v>0</v>
      </c>
    </row>
    <row r="102" spans="1:11" s="3" customFormat="1" x14ac:dyDescent="0.25">
      <c r="A102" s="50">
        <v>93</v>
      </c>
      <c r="B102" s="36"/>
      <c r="C102" s="34" t="s">
        <v>85</v>
      </c>
      <c r="D102" s="36" t="s">
        <v>2</v>
      </c>
      <c r="E102" s="36">
        <v>20</v>
      </c>
      <c r="F102" s="36">
        <f>0</f>
        <v>0</v>
      </c>
      <c r="G102" s="35">
        <f t="shared" si="5"/>
        <v>20</v>
      </c>
      <c r="H102" s="35">
        <v>10</v>
      </c>
      <c r="I102" s="35">
        <f t="shared" si="3"/>
        <v>10</v>
      </c>
      <c r="J102" s="26">
        <v>29</v>
      </c>
      <c r="K102" s="51">
        <f t="shared" si="4"/>
        <v>290</v>
      </c>
    </row>
    <row r="103" spans="1:11" s="3" customFormat="1" x14ac:dyDescent="0.25">
      <c r="A103" s="50">
        <v>94</v>
      </c>
      <c r="B103" s="36"/>
      <c r="C103" s="34" t="s">
        <v>86</v>
      </c>
      <c r="D103" s="36" t="s">
        <v>2</v>
      </c>
      <c r="E103" s="36">
        <v>83</v>
      </c>
      <c r="F103" s="36">
        <f>0</f>
        <v>0</v>
      </c>
      <c r="G103" s="35">
        <f t="shared" si="5"/>
        <v>83</v>
      </c>
      <c r="H103" s="35">
        <v>83</v>
      </c>
      <c r="I103" s="35">
        <f t="shared" si="3"/>
        <v>0</v>
      </c>
      <c r="J103" s="26">
        <v>4.95</v>
      </c>
      <c r="K103" s="51">
        <f t="shared" si="4"/>
        <v>0</v>
      </c>
    </row>
    <row r="104" spans="1:11" s="3" customFormat="1" x14ac:dyDescent="0.25">
      <c r="A104" s="50">
        <v>95</v>
      </c>
      <c r="B104" s="36"/>
      <c r="C104" s="34" t="s">
        <v>87</v>
      </c>
      <c r="D104" s="36" t="s">
        <v>2</v>
      </c>
      <c r="E104" s="36">
        <v>3</v>
      </c>
      <c r="F104" s="36">
        <v>0</v>
      </c>
      <c r="G104" s="35">
        <f t="shared" si="5"/>
        <v>3</v>
      </c>
      <c r="H104" s="35">
        <v>1</v>
      </c>
      <c r="I104" s="35">
        <f t="shared" si="3"/>
        <v>2</v>
      </c>
      <c r="J104" s="26">
        <v>3.5</v>
      </c>
      <c r="K104" s="51">
        <f t="shared" si="4"/>
        <v>7</v>
      </c>
    </row>
    <row r="105" spans="1:11" s="3" customFormat="1" x14ac:dyDescent="0.25">
      <c r="A105" s="50">
        <v>96</v>
      </c>
      <c r="B105" s="36"/>
      <c r="C105" s="34" t="s">
        <v>88</v>
      </c>
      <c r="D105" s="36" t="s">
        <v>2</v>
      </c>
      <c r="E105" s="36">
        <v>14</v>
      </c>
      <c r="F105" s="36">
        <f>0</f>
        <v>0</v>
      </c>
      <c r="G105" s="35">
        <f t="shared" si="5"/>
        <v>14</v>
      </c>
      <c r="H105" s="35">
        <v>0</v>
      </c>
      <c r="I105" s="35">
        <f t="shared" si="3"/>
        <v>14</v>
      </c>
      <c r="J105" s="26">
        <v>0.79</v>
      </c>
      <c r="K105" s="51">
        <f t="shared" si="4"/>
        <v>11.06</v>
      </c>
    </row>
    <row r="106" spans="1:11" s="3" customFormat="1" x14ac:dyDescent="0.25">
      <c r="A106" s="50">
        <v>97</v>
      </c>
      <c r="B106" s="36"/>
      <c r="C106" s="34" t="s">
        <v>210</v>
      </c>
      <c r="D106" s="36" t="s">
        <v>2</v>
      </c>
      <c r="E106" s="36">
        <v>0</v>
      </c>
      <c r="F106" s="36">
        <v>250</v>
      </c>
      <c r="G106" s="35">
        <f t="shared" si="5"/>
        <v>250</v>
      </c>
      <c r="H106" s="35">
        <v>70</v>
      </c>
      <c r="I106" s="35">
        <f t="shared" si="3"/>
        <v>180</v>
      </c>
      <c r="J106" s="26">
        <v>24.74</v>
      </c>
      <c r="K106" s="51">
        <f t="shared" si="4"/>
        <v>4453.2</v>
      </c>
    </row>
    <row r="107" spans="1:11" s="3" customFormat="1" x14ac:dyDescent="0.25">
      <c r="A107" s="50">
        <v>98</v>
      </c>
      <c r="B107" s="36"/>
      <c r="C107" s="34" t="s">
        <v>194</v>
      </c>
      <c r="D107" s="36" t="s">
        <v>72</v>
      </c>
      <c r="E107" s="36">
        <v>140</v>
      </c>
      <c r="F107" s="36">
        <v>0</v>
      </c>
      <c r="G107" s="35">
        <f t="shared" si="5"/>
        <v>140</v>
      </c>
      <c r="H107" s="40">
        <v>140</v>
      </c>
      <c r="I107" s="35">
        <f t="shared" si="3"/>
        <v>0</v>
      </c>
      <c r="J107" s="26">
        <v>6.77</v>
      </c>
      <c r="K107" s="51">
        <f t="shared" si="4"/>
        <v>0</v>
      </c>
    </row>
    <row r="108" spans="1:11" s="3" customFormat="1" ht="15" customHeight="1" x14ac:dyDescent="0.25">
      <c r="A108" s="50">
        <v>99</v>
      </c>
      <c r="B108" s="36"/>
      <c r="C108" s="34" t="s">
        <v>89</v>
      </c>
      <c r="D108" s="36" t="s">
        <v>10</v>
      </c>
      <c r="E108" s="33">
        <v>34</v>
      </c>
      <c r="F108" s="36">
        <v>0</v>
      </c>
      <c r="G108" s="35">
        <f t="shared" si="5"/>
        <v>34</v>
      </c>
      <c r="H108" s="35">
        <v>17</v>
      </c>
      <c r="I108" s="35">
        <f t="shared" si="3"/>
        <v>17</v>
      </c>
      <c r="J108" s="26">
        <v>105</v>
      </c>
      <c r="K108" s="51">
        <f t="shared" si="4"/>
        <v>1785</v>
      </c>
    </row>
    <row r="109" spans="1:11" s="3" customFormat="1" ht="28.5" hidden="1" customHeight="1" x14ac:dyDescent="0.25">
      <c r="A109" s="50">
        <v>100</v>
      </c>
      <c r="B109" s="36"/>
      <c r="C109" s="41" t="s">
        <v>213</v>
      </c>
      <c r="D109" s="36" t="s">
        <v>34</v>
      </c>
      <c r="E109" s="36">
        <v>0</v>
      </c>
      <c r="F109" s="36">
        <v>0</v>
      </c>
      <c r="G109" s="35">
        <f t="shared" si="5"/>
        <v>0</v>
      </c>
      <c r="H109" s="35">
        <v>0</v>
      </c>
      <c r="I109" s="35">
        <f t="shared" si="3"/>
        <v>0</v>
      </c>
      <c r="J109" s="26">
        <v>18.5</v>
      </c>
      <c r="K109" s="51">
        <f t="shared" si="4"/>
        <v>0</v>
      </c>
    </row>
    <row r="110" spans="1:11" s="3" customFormat="1" x14ac:dyDescent="0.25">
      <c r="A110" s="50">
        <v>101</v>
      </c>
      <c r="B110" s="36"/>
      <c r="C110" s="34" t="s">
        <v>182</v>
      </c>
      <c r="D110" s="36" t="s">
        <v>10</v>
      </c>
      <c r="E110" s="36">
        <v>12</v>
      </c>
      <c r="F110" s="36">
        <f>0</f>
        <v>0</v>
      </c>
      <c r="G110" s="35">
        <f t="shared" si="5"/>
        <v>12</v>
      </c>
      <c r="H110" s="35">
        <v>12</v>
      </c>
      <c r="I110" s="35">
        <f t="shared" si="3"/>
        <v>0</v>
      </c>
      <c r="J110" s="26">
        <v>30</v>
      </c>
      <c r="K110" s="51">
        <f t="shared" si="4"/>
        <v>0</v>
      </c>
    </row>
    <row r="111" spans="1:11" s="3" customFormat="1" x14ac:dyDescent="0.25">
      <c r="A111" s="50">
        <v>102</v>
      </c>
      <c r="B111" s="36"/>
      <c r="C111" s="34" t="s">
        <v>90</v>
      </c>
      <c r="D111" s="36" t="s">
        <v>13</v>
      </c>
      <c r="E111" s="36">
        <v>5</v>
      </c>
      <c r="F111" s="36">
        <v>0</v>
      </c>
      <c r="G111" s="35">
        <f t="shared" si="5"/>
        <v>5</v>
      </c>
      <c r="H111" s="35">
        <v>0</v>
      </c>
      <c r="I111" s="35">
        <f t="shared" si="3"/>
        <v>5</v>
      </c>
      <c r="J111" s="26">
        <v>11.12</v>
      </c>
      <c r="K111" s="51">
        <f t="shared" si="4"/>
        <v>55.599999999999994</v>
      </c>
    </row>
    <row r="112" spans="1:11" s="3" customFormat="1" x14ac:dyDescent="0.25">
      <c r="A112" s="50">
        <v>103</v>
      </c>
      <c r="B112" s="36"/>
      <c r="C112" s="34" t="s">
        <v>205</v>
      </c>
      <c r="D112" s="36" t="s">
        <v>72</v>
      </c>
      <c r="E112" s="36">
        <v>2</v>
      </c>
      <c r="F112" s="36">
        <v>0</v>
      </c>
      <c r="G112" s="35">
        <f t="shared" si="5"/>
        <v>2</v>
      </c>
      <c r="H112" s="35">
        <v>0</v>
      </c>
      <c r="I112" s="35">
        <f t="shared" si="3"/>
        <v>2</v>
      </c>
      <c r="J112" s="26">
        <v>38.47</v>
      </c>
      <c r="K112" s="51">
        <f t="shared" si="4"/>
        <v>76.94</v>
      </c>
    </row>
    <row r="113" spans="1:11" s="3" customFormat="1" x14ac:dyDescent="0.25">
      <c r="A113" s="50">
        <v>104</v>
      </c>
      <c r="B113" s="36"/>
      <c r="C113" s="34" t="s">
        <v>203</v>
      </c>
      <c r="D113" s="36" t="s">
        <v>72</v>
      </c>
      <c r="E113" s="36">
        <v>2</v>
      </c>
      <c r="F113" s="36">
        <v>0</v>
      </c>
      <c r="G113" s="35">
        <f t="shared" si="5"/>
        <v>2</v>
      </c>
      <c r="H113" s="35">
        <v>0</v>
      </c>
      <c r="I113" s="35">
        <f t="shared" si="3"/>
        <v>2</v>
      </c>
      <c r="J113" s="26">
        <v>13.34</v>
      </c>
      <c r="K113" s="51">
        <f t="shared" si="4"/>
        <v>26.68</v>
      </c>
    </row>
    <row r="114" spans="1:11" s="3" customFormat="1" x14ac:dyDescent="0.25">
      <c r="A114" s="50">
        <v>105</v>
      </c>
      <c r="B114" s="36"/>
      <c r="C114" s="34" t="s">
        <v>191</v>
      </c>
      <c r="D114" s="36" t="s">
        <v>2</v>
      </c>
      <c r="E114" s="36">
        <v>20</v>
      </c>
      <c r="F114" s="36">
        <v>0</v>
      </c>
      <c r="G114" s="35">
        <f t="shared" si="5"/>
        <v>20</v>
      </c>
      <c r="H114" s="35">
        <v>0</v>
      </c>
      <c r="I114" s="35">
        <f t="shared" si="3"/>
        <v>20</v>
      </c>
      <c r="J114" s="26">
        <v>1.88</v>
      </c>
      <c r="K114" s="51">
        <f t="shared" si="4"/>
        <v>37.599999999999994</v>
      </c>
    </row>
    <row r="115" spans="1:11" s="3" customFormat="1" x14ac:dyDescent="0.25">
      <c r="A115" s="50">
        <v>106</v>
      </c>
      <c r="B115" s="36"/>
      <c r="C115" s="34" t="s">
        <v>91</v>
      </c>
      <c r="D115" s="36" t="s">
        <v>2</v>
      </c>
      <c r="E115" s="36">
        <v>16</v>
      </c>
      <c r="F115" s="36">
        <v>0</v>
      </c>
      <c r="G115" s="35">
        <f t="shared" si="5"/>
        <v>16</v>
      </c>
      <c r="H115" s="35">
        <v>0</v>
      </c>
      <c r="I115" s="35">
        <f t="shared" si="3"/>
        <v>16</v>
      </c>
      <c r="J115" s="26">
        <v>3.9</v>
      </c>
      <c r="K115" s="51">
        <f t="shared" si="4"/>
        <v>62.4</v>
      </c>
    </row>
    <row r="116" spans="1:11" s="3" customFormat="1" x14ac:dyDescent="0.25">
      <c r="A116" s="50">
        <v>107</v>
      </c>
      <c r="B116" s="36"/>
      <c r="C116" s="34" t="s">
        <v>92</v>
      </c>
      <c r="D116" s="36" t="s">
        <v>2</v>
      </c>
      <c r="E116" s="36">
        <v>36</v>
      </c>
      <c r="F116" s="36">
        <f>0</f>
        <v>0</v>
      </c>
      <c r="G116" s="35">
        <f t="shared" si="5"/>
        <v>36</v>
      </c>
      <c r="H116" s="35">
        <v>0</v>
      </c>
      <c r="I116" s="35">
        <f t="shared" si="3"/>
        <v>36</v>
      </c>
      <c r="J116" s="26">
        <v>1.5</v>
      </c>
      <c r="K116" s="51">
        <f t="shared" si="4"/>
        <v>54</v>
      </c>
    </row>
    <row r="117" spans="1:11" s="3" customFormat="1" x14ac:dyDescent="0.25">
      <c r="A117" s="50">
        <v>108</v>
      </c>
      <c r="B117" s="36"/>
      <c r="C117" s="34" t="s">
        <v>204</v>
      </c>
      <c r="D117" s="36" t="s">
        <v>2</v>
      </c>
      <c r="E117" s="36">
        <v>20</v>
      </c>
      <c r="F117" s="36">
        <v>0</v>
      </c>
      <c r="G117" s="35">
        <f t="shared" si="5"/>
        <v>20</v>
      </c>
      <c r="H117" s="35">
        <v>3</v>
      </c>
      <c r="I117" s="35">
        <f t="shared" si="3"/>
        <v>17</v>
      </c>
      <c r="J117" s="26">
        <v>14.44</v>
      </c>
      <c r="K117" s="51">
        <f t="shared" si="4"/>
        <v>245.48</v>
      </c>
    </row>
    <row r="118" spans="1:11" s="3" customFormat="1" x14ac:dyDescent="0.25">
      <c r="A118" s="50">
        <v>109</v>
      </c>
      <c r="B118" s="36"/>
      <c r="C118" s="34" t="s">
        <v>193</v>
      </c>
      <c r="D118" s="36" t="s">
        <v>2</v>
      </c>
      <c r="E118" s="36">
        <v>5</v>
      </c>
      <c r="F118" s="36">
        <v>0</v>
      </c>
      <c r="G118" s="35">
        <f t="shared" si="5"/>
        <v>5</v>
      </c>
      <c r="H118" s="35">
        <v>0</v>
      </c>
      <c r="I118" s="35">
        <f t="shared" si="3"/>
        <v>5</v>
      </c>
      <c r="J118" s="26">
        <v>8.5500000000000007</v>
      </c>
      <c r="K118" s="51">
        <f t="shared" si="4"/>
        <v>42.75</v>
      </c>
    </row>
    <row r="119" spans="1:11" s="3" customFormat="1" x14ac:dyDescent="0.25">
      <c r="A119" s="50">
        <v>110</v>
      </c>
      <c r="B119" s="36"/>
      <c r="C119" s="34" t="s">
        <v>93</v>
      </c>
      <c r="D119" s="36" t="s">
        <v>2</v>
      </c>
      <c r="E119" s="36">
        <v>20</v>
      </c>
      <c r="F119" s="36">
        <v>0</v>
      </c>
      <c r="G119" s="35">
        <f t="shared" si="5"/>
        <v>20</v>
      </c>
      <c r="H119" s="35">
        <v>10</v>
      </c>
      <c r="I119" s="35">
        <f t="shared" ref="I119:I179" si="6">G119-H119</f>
        <v>10</v>
      </c>
      <c r="J119" s="26">
        <v>4.92</v>
      </c>
      <c r="K119" s="51">
        <f t="shared" ref="K119:K179" si="7">J119*I119</f>
        <v>49.2</v>
      </c>
    </row>
    <row r="120" spans="1:11" s="3" customFormat="1" x14ac:dyDescent="0.25">
      <c r="A120" s="50">
        <v>111</v>
      </c>
      <c r="B120" s="36"/>
      <c r="C120" s="34" t="s">
        <v>94</v>
      </c>
      <c r="D120" s="36" t="s">
        <v>2</v>
      </c>
      <c r="E120" s="36">
        <v>2</v>
      </c>
      <c r="F120" s="36">
        <f>0</f>
        <v>0</v>
      </c>
      <c r="G120" s="35">
        <f t="shared" ref="G120:G180" si="8">E120+F120</f>
        <v>2</v>
      </c>
      <c r="H120" s="35">
        <v>1</v>
      </c>
      <c r="I120" s="35">
        <f t="shared" si="6"/>
        <v>1</v>
      </c>
      <c r="J120" s="26">
        <v>48.3</v>
      </c>
      <c r="K120" s="51">
        <f t="shared" si="7"/>
        <v>48.3</v>
      </c>
    </row>
    <row r="121" spans="1:11" s="3" customFormat="1" x14ac:dyDescent="0.25">
      <c r="A121" s="50">
        <v>112</v>
      </c>
      <c r="B121" s="36"/>
      <c r="C121" s="34" t="s">
        <v>95</v>
      </c>
      <c r="D121" s="36" t="s">
        <v>2</v>
      </c>
      <c r="E121" s="36">
        <v>10</v>
      </c>
      <c r="F121" s="36">
        <f>0</f>
        <v>0</v>
      </c>
      <c r="G121" s="35">
        <f t="shared" si="8"/>
        <v>10</v>
      </c>
      <c r="H121" s="35">
        <f>0</f>
        <v>0</v>
      </c>
      <c r="I121" s="35">
        <f t="shared" si="6"/>
        <v>10</v>
      </c>
      <c r="J121" s="26">
        <v>2.65</v>
      </c>
      <c r="K121" s="51">
        <f t="shared" si="7"/>
        <v>26.5</v>
      </c>
    </row>
    <row r="122" spans="1:11" s="3" customFormat="1" x14ac:dyDescent="0.25">
      <c r="A122" s="50">
        <v>113</v>
      </c>
      <c r="B122" s="36"/>
      <c r="C122" s="34" t="s">
        <v>96</v>
      </c>
      <c r="D122" s="36" t="s">
        <v>2</v>
      </c>
      <c r="E122" s="36">
        <v>1</v>
      </c>
      <c r="F122" s="36">
        <f>0</f>
        <v>0</v>
      </c>
      <c r="G122" s="35">
        <f t="shared" si="8"/>
        <v>1</v>
      </c>
      <c r="H122" s="35">
        <v>0</v>
      </c>
      <c r="I122" s="35">
        <f t="shared" si="6"/>
        <v>1</v>
      </c>
      <c r="J122" s="26">
        <v>17.899999999999999</v>
      </c>
      <c r="K122" s="51">
        <f t="shared" si="7"/>
        <v>17.899999999999999</v>
      </c>
    </row>
    <row r="123" spans="1:11" s="3" customFormat="1" x14ac:dyDescent="0.25">
      <c r="A123" s="50">
        <v>114</v>
      </c>
      <c r="B123" s="36"/>
      <c r="C123" s="34" t="s">
        <v>207</v>
      </c>
      <c r="D123" s="36" t="s">
        <v>2</v>
      </c>
      <c r="E123" s="36">
        <v>6</v>
      </c>
      <c r="F123" s="36">
        <v>0</v>
      </c>
      <c r="G123" s="35">
        <f t="shared" si="8"/>
        <v>6</v>
      </c>
      <c r="H123" s="35">
        <v>0</v>
      </c>
      <c r="I123" s="35">
        <f t="shared" si="6"/>
        <v>6</v>
      </c>
      <c r="J123" s="26">
        <v>20.010000000000002</v>
      </c>
      <c r="K123" s="51">
        <f t="shared" si="7"/>
        <v>120.06</v>
      </c>
    </row>
    <row r="124" spans="1:11" s="3" customFormat="1" x14ac:dyDescent="0.25">
      <c r="A124" s="50">
        <v>115</v>
      </c>
      <c r="B124" s="36"/>
      <c r="C124" s="34" t="s">
        <v>206</v>
      </c>
      <c r="D124" s="36" t="s">
        <v>2</v>
      </c>
      <c r="E124" s="36">
        <v>3</v>
      </c>
      <c r="F124" s="36">
        <v>0</v>
      </c>
      <c r="G124" s="35">
        <f t="shared" si="8"/>
        <v>3</v>
      </c>
      <c r="H124" s="35">
        <v>1</v>
      </c>
      <c r="I124" s="35">
        <f t="shared" si="6"/>
        <v>2</v>
      </c>
      <c r="J124" s="26">
        <v>28.37</v>
      </c>
      <c r="K124" s="51">
        <f t="shared" si="7"/>
        <v>56.74</v>
      </c>
    </row>
    <row r="125" spans="1:11" s="3" customFormat="1" x14ac:dyDescent="0.25">
      <c r="A125" s="50">
        <v>116</v>
      </c>
      <c r="B125" s="36"/>
      <c r="C125" s="34" t="s">
        <v>97</v>
      </c>
      <c r="D125" s="36" t="s">
        <v>2</v>
      </c>
      <c r="E125" s="36">
        <v>28</v>
      </c>
      <c r="F125" s="36">
        <v>0</v>
      </c>
      <c r="G125" s="35">
        <f t="shared" si="8"/>
        <v>28</v>
      </c>
      <c r="H125" s="35">
        <v>14</v>
      </c>
      <c r="I125" s="35">
        <f t="shared" si="6"/>
        <v>14</v>
      </c>
      <c r="J125" s="26">
        <v>1.3</v>
      </c>
      <c r="K125" s="51">
        <f t="shared" si="7"/>
        <v>18.2</v>
      </c>
    </row>
    <row r="126" spans="1:11" s="3" customFormat="1" x14ac:dyDescent="0.25">
      <c r="A126" s="50">
        <v>117</v>
      </c>
      <c r="B126" s="36"/>
      <c r="C126" s="34" t="s">
        <v>98</v>
      </c>
      <c r="D126" s="36" t="s">
        <v>2</v>
      </c>
      <c r="E126" s="36">
        <v>21</v>
      </c>
      <c r="F126" s="36">
        <f>0</f>
        <v>0</v>
      </c>
      <c r="G126" s="35">
        <f t="shared" si="8"/>
        <v>21</v>
      </c>
      <c r="H126" s="35">
        <v>8</v>
      </c>
      <c r="I126" s="35">
        <f t="shared" si="6"/>
        <v>13</v>
      </c>
      <c r="J126" s="26">
        <v>7.5</v>
      </c>
      <c r="K126" s="51">
        <f t="shared" si="7"/>
        <v>97.5</v>
      </c>
    </row>
    <row r="127" spans="1:11" s="3" customFormat="1" x14ac:dyDescent="0.25">
      <c r="A127" s="50">
        <v>118</v>
      </c>
      <c r="B127" s="36"/>
      <c r="C127" s="34" t="s">
        <v>99</v>
      </c>
      <c r="D127" s="36" t="s">
        <v>2</v>
      </c>
      <c r="E127" s="36">
        <v>26</v>
      </c>
      <c r="F127" s="36">
        <v>0</v>
      </c>
      <c r="G127" s="35">
        <f t="shared" si="8"/>
        <v>26</v>
      </c>
      <c r="H127" s="35">
        <v>9</v>
      </c>
      <c r="I127" s="35">
        <f t="shared" si="6"/>
        <v>17</v>
      </c>
      <c r="J127" s="26">
        <v>13.1</v>
      </c>
      <c r="K127" s="51">
        <f t="shared" si="7"/>
        <v>222.7</v>
      </c>
    </row>
    <row r="128" spans="1:11" s="3" customFormat="1" x14ac:dyDescent="0.25">
      <c r="A128" s="50">
        <v>119</v>
      </c>
      <c r="B128" s="36"/>
      <c r="C128" s="34" t="s">
        <v>185</v>
      </c>
      <c r="D128" s="36" t="s">
        <v>2</v>
      </c>
      <c r="E128" s="36">
        <v>34</v>
      </c>
      <c r="F128" s="36">
        <v>0</v>
      </c>
      <c r="G128" s="35">
        <f t="shared" si="8"/>
        <v>34</v>
      </c>
      <c r="H128" s="35">
        <v>34</v>
      </c>
      <c r="I128" s="35">
        <f t="shared" si="6"/>
        <v>0</v>
      </c>
      <c r="J128" s="26">
        <f>60/50</f>
        <v>1.2</v>
      </c>
      <c r="K128" s="51">
        <f t="shared" si="7"/>
        <v>0</v>
      </c>
    </row>
    <row r="129" spans="1:11" s="3" customFormat="1" x14ac:dyDescent="0.25">
      <c r="A129" s="50">
        <v>120</v>
      </c>
      <c r="B129" s="36"/>
      <c r="C129" s="34" t="s">
        <v>100</v>
      </c>
      <c r="D129" s="36" t="s">
        <v>2</v>
      </c>
      <c r="E129" s="36">
        <v>100</v>
      </c>
      <c r="F129" s="36">
        <v>0</v>
      </c>
      <c r="G129" s="35">
        <f t="shared" si="8"/>
        <v>100</v>
      </c>
      <c r="H129" s="35">
        <v>100</v>
      </c>
      <c r="I129" s="35">
        <f t="shared" si="6"/>
        <v>0</v>
      </c>
      <c r="J129" s="26">
        <v>1.7</v>
      </c>
      <c r="K129" s="51">
        <f t="shared" si="7"/>
        <v>0</v>
      </c>
    </row>
    <row r="130" spans="1:11" s="3" customFormat="1" x14ac:dyDescent="0.25">
      <c r="A130" s="50">
        <v>121</v>
      </c>
      <c r="B130" s="36"/>
      <c r="C130" s="34" t="s">
        <v>101</v>
      </c>
      <c r="D130" s="36" t="s">
        <v>9</v>
      </c>
      <c r="E130" s="36">
        <v>3</v>
      </c>
      <c r="F130" s="36">
        <f>0</f>
        <v>0</v>
      </c>
      <c r="G130" s="35">
        <f t="shared" si="8"/>
        <v>3</v>
      </c>
      <c r="H130" s="35">
        <v>3</v>
      </c>
      <c r="I130" s="35">
        <f t="shared" si="6"/>
        <v>0</v>
      </c>
      <c r="J130" s="26">
        <v>9.65</v>
      </c>
      <c r="K130" s="51">
        <f t="shared" si="7"/>
        <v>0</v>
      </c>
    </row>
    <row r="131" spans="1:11" s="3" customFormat="1" x14ac:dyDescent="0.25">
      <c r="A131" s="50">
        <v>122</v>
      </c>
      <c r="B131" s="36"/>
      <c r="C131" s="34" t="s">
        <v>102</v>
      </c>
      <c r="D131" s="36" t="s">
        <v>9</v>
      </c>
      <c r="E131" s="36">
        <v>23</v>
      </c>
      <c r="F131" s="36">
        <v>0</v>
      </c>
      <c r="G131" s="35">
        <f t="shared" si="8"/>
        <v>23</v>
      </c>
      <c r="H131" s="35">
        <v>16</v>
      </c>
      <c r="I131" s="13">
        <f t="shared" si="6"/>
        <v>7</v>
      </c>
      <c r="J131" s="26">
        <v>40</v>
      </c>
      <c r="K131" s="51">
        <f t="shared" si="7"/>
        <v>280</v>
      </c>
    </row>
    <row r="132" spans="1:11" s="3" customFormat="1" x14ac:dyDescent="0.25">
      <c r="A132" s="50">
        <v>123</v>
      </c>
      <c r="B132" s="36"/>
      <c r="C132" s="34" t="s">
        <v>103</v>
      </c>
      <c r="D132" s="36" t="s">
        <v>2</v>
      </c>
      <c r="E132" s="36">
        <v>1</v>
      </c>
      <c r="F132" s="36">
        <f>0</f>
        <v>0</v>
      </c>
      <c r="G132" s="35">
        <f t="shared" si="8"/>
        <v>1</v>
      </c>
      <c r="H132" s="35">
        <f>0</f>
        <v>0</v>
      </c>
      <c r="I132" s="35">
        <f t="shared" si="6"/>
        <v>1</v>
      </c>
      <c r="J132" s="26">
        <v>65</v>
      </c>
      <c r="K132" s="51">
        <f t="shared" si="7"/>
        <v>65</v>
      </c>
    </row>
    <row r="133" spans="1:11" s="3" customFormat="1" x14ac:dyDescent="0.25">
      <c r="A133" s="50">
        <v>124</v>
      </c>
      <c r="B133" s="36"/>
      <c r="C133" s="34" t="s">
        <v>104</v>
      </c>
      <c r="D133" s="36" t="s">
        <v>2</v>
      </c>
      <c r="E133" s="36">
        <v>1</v>
      </c>
      <c r="F133" s="36">
        <f>0</f>
        <v>0</v>
      </c>
      <c r="G133" s="35">
        <f t="shared" si="8"/>
        <v>1</v>
      </c>
      <c r="H133" s="35">
        <f>0</f>
        <v>0</v>
      </c>
      <c r="I133" s="35">
        <f t="shared" si="6"/>
        <v>1</v>
      </c>
      <c r="J133" s="26">
        <v>65</v>
      </c>
      <c r="K133" s="51">
        <f t="shared" si="7"/>
        <v>65</v>
      </c>
    </row>
    <row r="134" spans="1:11" s="3" customFormat="1" x14ac:dyDescent="0.25">
      <c r="A134" s="50">
        <v>125</v>
      </c>
      <c r="B134" s="36"/>
      <c r="C134" s="34" t="s">
        <v>105</v>
      </c>
      <c r="D134" s="36" t="s">
        <v>2</v>
      </c>
      <c r="E134" s="36">
        <v>1</v>
      </c>
      <c r="F134" s="36">
        <f>0</f>
        <v>0</v>
      </c>
      <c r="G134" s="35">
        <f t="shared" si="8"/>
        <v>1</v>
      </c>
      <c r="H134" s="35">
        <v>1</v>
      </c>
      <c r="I134" s="35">
        <f t="shared" si="6"/>
        <v>0</v>
      </c>
      <c r="J134" s="26">
        <v>28</v>
      </c>
      <c r="K134" s="51">
        <f t="shared" si="7"/>
        <v>0</v>
      </c>
    </row>
    <row r="135" spans="1:11" s="3" customFormat="1" x14ac:dyDescent="0.25">
      <c r="A135" s="50">
        <v>126</v>
      </c>
      <c r="B135" s="36"/>
      <c r="C135" s="34" t="s">
        <v>106</v>
      </c>
      <c r="D135" s="36" t="s">
        <v>2</v>
      </c>
      <c r="E135" s="36">
        <v>1</v>
      </c>
      <c r="F135" s="36">
        <f>0</f>
        <v>0</v>
      </c>
      <c r="G135" s="35">
        <f t="shared" si="8"/>
        <v>1</v>
      </c>
      <c r="H135" s="35">
        <f>0</f>
        <v>0</v>
      </c>
      <c r="I135" s="35">
        <f t="shared" si="6"/>
        <v>1</v>
      </c>
      <c r="J135" s="26">
        <v>7.25</v>
      </c>
      <c r="K135" s="51">
        <f t="shared" si="7"/>
        <v>7.25</v>
      </c>
    </row>
    <row r="136" spans="1:11" s="3" customFormat="1" x14ac:dyDescent="0.25">
      <c r="A136" s="50">
        <v>127</v>
      </c>
      <c r="B136" s="36"/>
      <c r="C136" s="34" t="s">
        <v>107</v>
      </c>
      <c r="D136" s="36" t="s">
        <v>108</v>
      </c>
      <c r="E136" s="36">
        <v>1</v>
      </c>
      <c r="F136" s="36">
        <f>0</f>
        <v>0</v>
      </c>
      <c r="G136" s="35">
        <f t="shared" si="8"/>
        <v>1</v>
      </c>
      <c r="H136" s="35">
        <f>0</f>
        <v>0</v>
      </c>
      <c r="I136" s="35">
        <f t="shared" si="6"/>
        <v>1</v>
      </c>
      <c r="J136" s="26">
        <v>4.33</v>
      </c>
      <c r="K136" s="51">
        <f t="shared" si="7"/>
        <v>4.33</v>
      </c>
    </row>
    <row r="137" spans="1:11" s="3" customFormat="1" x14ac:dyDescent="0.25">
      <c r="A137" s="52">
        <v>128</v>
      </c>
      <c r="B137" s="14"/>
      <c r="C137" s="28" t="s">
        <v>109</v>
      </c>
      <c r="D137" s="14" t="s">
        <v>2</v>
      </c>
      <c r="E137" s="14">
        <v>2</v>
      </c>
      <c r="F137" s="14">
        <f>0</f>
        <v>0</v>
      </c>
      <c r="G137" s="13">
        <f t="shared" si="8"/>
        <v>2</v>
      </c>
      <c r="H137" s="13">
        <f>0</f>
        <v>0</v>
      </c>
      <c r="I137" s="13">
        <f t="shared" si="6"/>
        <v>2</v>
      </c>
      <c r="J137" s="6">
        <v>95.2</v>
      </c>
      <c r="K137" s="53">
        <f t="shared" si="7"/>
        <v>190.4</v>
      </c>
    </row>
    <row r="138" spans="1:11" s="3" customFormat="1" x14ac:dyDescent="0.25">
      <c r="A138" s="52">
        <v>129</v>
      </c>
      <c r="B138" s="14"/>
      <c r="C138" s="28" t="s">
        <v>110</v>
      </c>
      <c r="D138" s="14" t="s">
        <v>2</v>
      </c>
      <c r="E138" s="14">
        <f>1</f>
        <v>1</v>
      </c>
      <c r="F138" s="14">
        <f>0</f>
        <v>0</v>
      </c>
      <c r="G138" s="13">
        <f t="shared" si="8"/>
        <v>1</v>
      </c>
      <c r="H138" s="13">
        <f>0</f>
        <v>0</v>
      </c>
      <c r="I138" s="13">
        <f t="shared" si="6"/>
        <v>1</v>
      </c>
      <c r="J138" s="6">
        <v>90.3</v>
      </c>
      <c r="K138" s="53">
        <f t="shared" si="7"/>
        <v>90.3</v>
      </c>
    </row>
    <row r="139" spans="1:11" s="3" customFormat="1" x14ac:dyDescent="0.25">
      <c r="A139" s="52">
        <v>130</v>
      </c>
      <c r="B139" s="14"/>
      <c r="C139" s="28" t="s">
        <v>111</v>
      </c>
      <c r="D139" s="14" t="s">
        <v>2</v>
      </c>
      <c r="E139" s="14">
        <v>48</v>
      </c>
      <c r="F139" s="14">
        <v>0</v>
      </c>
      <c r="G139" s="13">
        <f t="shared" si="8"/>
        <v>48</v>
      </c>
      <c r="H139" s="13">
        <v>8</v>
      </c>
      <c r="I139" s="13">
        <f t="shared" si="6"/>
        <v>40</v>
      </c>
      <c r="J139" s="6">
        <v>10</v>
      </c>
      <c r="K139" s="53">
        <f t="shared" si="7"/>
        <v>400</v>
      </c>
    </row>
    <row r="140" spans="1:11" s="3" customFormat="1" x14ac:dyDescent="0.25">
      <c r="A140" s="52">
        <v>131</v>
      </c>
      <c r="B140" s="14"/>
      <c r="C140" s="28" t="s">
        <v>112</v>
      </c>
      <c r="D140" s="14" t="s">
        <v>2</v>
      </c>
      <c r="E140" s="14">
        <v>40</v>
      </c>
      <c r="F140" s="14">
        <v>0</v>
      </c>
      <c r="G140" s="13">
        <f t="shared" si="8"/>
        <v>40</v>
      </c>
      <c r="H140" s="13">
        <v>15</v>
      </c>
      <c r="I140" s="13">
        <f t="shared" si="6"/>
        <v>25</v>
      </c>
      <c r="J140" s="6">
        <v>9.5</v>
      </c>
      <c r="K140" s="53">
        <f t="shared" si="7"/>
        <v>237.5</v>
      </c>
    </row>
    <row r="141" spans="1:11" s="4" customFormat="1" ht="120" x14ac:dyDescent="0.25">
      <c r="A141" s="52">
        <v>132</v>
      </c>
      <c r="B141" s="16"/>
      <c r="C141" s="22" t="s">
        <v>118</v>
      </c>
      <c r="D141" s="29" t="s">
        <v>13</v>
      </c>
      <c r="E141" s="30">
        <v>15</v>
      </c>
      <c r="F141" s="20">
        <v>0</v>
      </c>
      <c r="G141" s="13">
        <f t="shared" si="8"/>
        <v>15</v>
      </c>
      <c r="H141" s="29">
        <v>8</v>
      </c>
      <c r="I141" s="13">
        <f t="shared" si="6"/>
        <v>7</v>
      </c>
      <c r="J141" s="7">
        <v>145</v>
      </c>
      <c r="K141" s="53">
        <f t="shared" si="7"/>
        <v>1015</v>
      </c>
    </row>
    <row r="142" spans="1:11" s="4" customFormat="1" ht="61.5" customHeight="1" x14ac:dyDescent="0.25">
      <c r="A142" s="52">
        <v>133</v>
      </c>
      <c r="B142" s="16"/>
      <c r="C142" s="22" t="s">
        <v>119</v>
      </c>
      <c r="D142" s="23" t="s">
        <v>13</v>
      </c>
      <c r="E142" s="10">
        <v>13</v>
      </c>
      <c r="F142" s="20">
        <v>0</v>
      </c>
      <c r="G142" s="13">
        <f t="shared" si="8"/>
        <v>13</v>
      </c>
      <c r="H142" s="10">
        <v>4</v>
      </c>
      <c r="I142" s="13">
        <f t="shared" si="6"/>
        <v>9</v>
      </c>
      <c r="J142" s="7">
        <v>18</v>
      </c>
      <c r="K142" s="53">
        <f t="shared" si="7"/>
        <v>162</v>
      </c>
    </row>
    <row r="143" spans="1:11" ht="60" x14ac:dyDescent="0.25">
      <c r="A143" s="52">
        <v>134</v>
      </c>
      <c r="B143" s="14"/>
      <c r="C143" s="22" t="s">
        <v>120</v>
      </c>
      <c r="D143" s="23" t="s">
        <v>13</v>
      </c>
      <c r="E143" s="10">
        <v>212</v>
      </c>
      <c r="F143" s="20">
        <v>0</v>
      </c>
      <c r="G143" s="13">
        <f t="shared" si="8"/>
        <v>212</v>
      </c>
      <c r="H143" s="10">
        <v>9</v>
      </c>
      <c r="I143" s="13">
        <f t="shared" si="6"/>
        <v>203</v>
      </c>
      <c r="J143" s="7">
        <v>13</v>
      </c>
      <c r="K143" s="53">
        <f t="shared" si="7"/>
        <v>2639</v>
      </c>
    </row>
    <row r="144" spans="1:11" ht="30" x14ac:dyDescent="0.25">
      <c r="A144" s="52">
        <v>135</v>
      </c>
      <c r="B144" s="14"/>
      <c r="C144" s="22" t="s">
        <v>121</v>
      </c>
      <c r="D144" s="10" t="s">
        <v>13</v>
      </c>
      <c r="E144" s="10">
        <v>43</v>
      </c>
      <c r="F144" s="20">
        <v>0</v>
      </c>
      <c r="G144" s="13">
        <f t="shared" si="8"/>
        <v>43</v>
      </c>
      <c r="H144" s="10">
        <v>3</v>
      </c>
      <c r="I144" s="13">
        <f t="shared" si="6"/>
        <v>40</v>
      </c>
      <c r="J144" s="7">
        <v>29</v>
      </c>
      <c r="K144" s="53">
        <f t="shared" si="7"/>
        <v>1160</v>
      </c>
    </row>
    <row r="145" spans="1:11" ht="105" x14ac:dyDescent="0.25">
      <c r="A145" s="52">
        <v>136</v>
      </c>
      <c r="B145" s="14"/>
      <c r="C145" s="24" t="s">
        <v>122</v>
      </c>
      <c r="D145" s="23" t="s">
        <v>13</v>
      </c>
      <c r="E145" s="10">
        <v>14</v>
      </c>
      <c r="F145" s="20">
        <v>0</v>
      </c>
      <c r="G145" s="13">
        <f t="shared" si="8"/>
        <v>14</v>
      </c>
      <c r="H145" s="10">
        <v>3</v>
      </c>
      <c r="I145" s="13">
        <f t="shared" si="6"/>
        <v>11</v>
      </c>
      <c r="J145" s="7">
        <v>243</v>
      </c>
      <c r="K145" s="53">
        <f t="shared" si="7"/>
        <v>2673</v>
      </c>
    </row>
    <row r="146" spans="1:11" ht="105" x14ac:dyDescent="0.25">
      <c r="A146" s="52">
        <v>137</v>
      </c>
      <c r="B146" s="14"/>
      <c r="C146" s="24" t="s">
        <v>123</v>
      </c>
      <c r="D146" s="23" t="s">
        <v>13</v>
      </c>
      <c r="E146" s="10">
        <v>17</v>
      </c>
      <c r="F146" s="20">
        <v>0</v>
      </c>
      <c r="G146" s="13">
        <f t="shared" si="8"/>
        <v>17</v>
      </c>
      <c r="H146" s="10">
        <v>6</v>
      </c>
      <c r="I146" s="13">
        <f t="shared" si="6"/>
        <v>11</v>
      </c>
      <c r="J146" s="7">
        <v>197.5</v>
      </c>
      <c r="K146" s="53">
        <f t="shared" si="7"/>
        <v>2172.5</v>
      </c>
    </row>
    <row r="147" spans="1:11" ht="45" x14ac:dyDescent="0.25">
      <c r="A147" s="52">
        <v>138</v>
      </c>
      <c r="B147" s="14"/>
      <c r="C147" s="22" t="s">
        <v>124</v>
      </c>
      <c r="D147" s="23" t="s">
        <v>13</v>
      </c>
      <c r="E147" s="10">
        <v>24</v>
      </c>
      <c r="F147" s="20">
        <v>0</v>
      </c>
      <c r="G147" s="13">
        <f t="shared" si="8"/>
        <v>24</v>
      </c>
      <c r="H147" s="10">
        <v>18</v>
      </c>
      <c r="I147" s="13">
        <f t="shared" si="6"/>
        <v>6</v>
      </c>
      <c r="J147" s="7">
        <v>108</v>
      </c>
      <c r="K147" s="53">
        <f t="shared" si="7"/>
        <v>648</v>
      </c>
    </row>
    <row r="148" spans="1:11" ht="60" x14ac:dyDescent="0.25">
      <c r="A148" s="52">
        <v>139</v>
      </c>
      <c r="B148" s="14"/>
      <c r="C148" s="22" t="s">
        <v>125</v>
      </c>
      <c r="D148" s="23" t="s">
        <v>13</v>
      </c>
      <c r="E148" s="10">
        <v>12</v>
      </c>
      <c r="F148" s="20">
        <v>0</v>
      </c>
      <c r="G148" s="13">
        <f t="shared" si="8"/>
        <v>12</v>
      </c>
      <c r="H148" s="10">
        <v>6</v>
      </c>
      <c r="I148" s="13">
        <f t="shared" si="6"/>
        <v>6</v>
      </c>
      <c r="J148" s="7">
        <v>50</v>
      </c>
      <c r="K148" s="53">
        <f t="shared" si="7"/>
        <v>300</v>
      </c>
    </row>
    <row r="149" spans="1:11" ht="45" x14ac:dyDescent="0.25">
      <c r="A149" s="52">
        <v>140</v>
      </c>
      <c r="B149" s="14"/>
      <c r="C149" s="24" t="s">
        <v>126</v>
      </c>
      <c r="D149" s="23" t="s">
        <v>13</v>
      </c>
      <c r="E149" s="23">
        <v>11</v>
      </c>
      <c r="F149" s="20">
        <v>0</v>
      </c>
      <c r="G149" s="13">
        <f t="shared" si="8"/>
        <v>11</v>
      </c>
      <c r="H149" s="10">
        <v>4</v>
      </c>
      <c r="I149" s="13">
        <f t="shared" si="6"/>
        <v>7</v>
      </c>
      <c r="J149" s="7">
        <v>70</v>
      </c>
      <c r="K149" s="53">
        <f t="shared" si="7"/>
        <v>490</v>
      </c>
    </row>
    <row r="150" spans="1:11" ht="45" x14ac:dyDescent="0.25">
      <c r="A150" s="52">
        <v>141</v>
      </c>
      <c r="B150" s="14"/>
      <c r="C150" s="24" t="s">
        <v>127</v>
      </c>
      <c r="D150" s="23" t="s">
        <v>13</v>
      </c>
      <c r="E150" s="23">
        <v>11</v>
      </c>
      <c r="F150" s="20">
        <v>0</v>
      </c>
      <c r="G150" s="13">
        <f t="shared" si="8"/>
        <v>11</v>
      </c>
      <c r="H150" s="10">
        <v>4</v>
      </c>
      <c r="I150" s="13">
        <f t="shared" si="6"/>
        <v>7</v>
      </c>
      <c r="J150" s="7">
        <v>70</v>
      </c>
      <c r="K150" s="53">
        <f t="shared" si="7"/>
        <v>490</v>
      </c>
    </row>
    <row r="151" spans="1:11" ht="183.75" customHeight="1" x14ac:dyDescent="0.25">
      <c r="A151" s="52">
        <v>142</v>
      </c>
      <c r="B151" s="14"/>
      <c r="C151" s="22" t="s">
        <v>128</v>
      </c>
      <c r="D151" s="23" t="s">
        <v>13</v>
      </c>
      <c r="E151" s="10">
        <v>6</v>
      </c>
      <c r="F151" s="20">
        <v>0</v>
      </c>
      <c r="G151" s="13">
        <f t="shared" si="8"/>
        <v>6</v>
      </c>
      <c r="H151" s="10">
        <v>4</v>
      </c>
      <c r="I151" s="13">
        <f t="shared" si="6"/>
        <v>2</v>
      </c>
      <c r="J151" s="7">
        <v>209</v>
      </c>
      <c r="K151" s="53">
        <f t="shared" si="7"/>
        <v>418</v>
      </c>
    </row>
    <row r="152" spans="1:11" ht="90" x14ac:dyDescent="0.25">
      <c r="A152" s="52">
        <v>143</v>
      </c>
      <c r="B152" s="14"/>
      <c r="C152" s="22" t="s">
        <v>129</v>
      </c>
      <c r="D152" s="23" t="s">
        <v>13</v>
      </c>
      <c r="E152" s="10">
        <v>6</v>
      </c>
      <c r="F152" s="20">
        <v>0</v>
      </c>
      <c r="G152" s="13">
        <f t="shared" si="8"/>
        <v>6</v>
      </c>
      <c r="H152" s="10">
        <v>6</v>
      </c>
      <c r="I152" s="13">
        <f t="shared" si="6"/>
        <v>0</v>
      </c>
      <c r="J152" s="7">
        <v>136.99</v>
      </c>
      <c r="K152" s="53">
        <f t="shared" si="7"/>
        <v>0</v>
      </c>
    </row>
    <row r="153" spans="1:11" ht="45" x14ac:dyDescent="0.25">
      <c r="A153" s="52">
        <v>144</v>
      </c>
      <c r="B153" s="14"/>
      <c r="C153" s="22" t="s">
        <v>130</v>
      </c>
      <c r="D153" s="23" t="s">
        <v>13</v>
      </c>
      <c r="E153" s="10">
        <v>4</v>
      </c>
      <c r="F153" s="20">
        <v>0</v>
      </c>
      <c r="G153" s="13">
        <f t="shared" si="8"/>
        <v>4</v>
      </c>
      <c r="H153" s="10">
        <v>0</v>
      </c>
      <c r="I153" s="13">
        <f t="shared" si="6"/>
        <v>4</v>
      </c>
      <c r="J153" s="7">
        <v>88.9</v>
      </c>
      <c r="K153" s="53">
        <f t="shared" si="7"/>
        <v>355.6</v>
      </c>
    </row>
    <row r="154" spans="1:11" ht="45" x14ac:dyDescent="0.25">
      <c r="A154" s="52">
        <v>145</v>
      </c>
      <c r="B154" s="14"/>
      <c r="C154" s="22" t="s">
        <v>131</v>
      </c>
      <c r="D154" s="23" t="s">
        <v>13</v>
      </c>
      <c r="E154" s="10">
        <v>9</v>
      </c>
      <c r="F154" s="20">
        <v>0</v>
      </c>
      <c r="G154" s="13">
        <f t="shared" si="8"/>
        <v>9</v>
      </c>
      <c r="H154" s="10">
        <v>3</v>
      </c>
      <c r="I154" s="13">
        <f t="shared" si="6"/>
        <v>6</v>
      </c>
      <c r="J154" s="7">
        <v>92</v>
      </c>
      <c r="K154" s="53">
        <f t="shared" si="7"/>
        <v>552</v>
      </c>
    </row>
    <row r="155" spans="1:11" ht="45" x14ac:dyDescent="0.25">
      <c r="A155" s="52">
        <v>146</v>
      </c>
      <c r="B155" s="14"/>
      <c r="C155" s="22" t="s">
        <v>132</v>
      </c>
      <c r="D155" s="23" t="s">
        <v>13</v>
      </c>
      <c r="E155" s="10">
        <v>10</v>
      </c>
      <c r="F155" s="20">
        <v>0</v>
      </c>
      <c r="G155" s="13">
        <f t="shared" si="8"/>
        <v>10</v>
      </c>
      <c r="H155" s="10">
        <v>1</v>
      </c>
      <c r="I155" s="13">
        <f t="shared" si="6"/>
        <v>9</v>
      </c>
      <c r="J155" s="7">
        <v>94.5</v>
      </c>
      <c r="K155" s="53">
        <f t="shared" si="7"/>
        <v>850.5</v>
      </c>
    </row>
    <row r="156" spans="1:11" ht="45" x14ac:dyDescent="0.25">
      <c r="A156" s="52">
        <v>147</v>
      </c>
      <c r="B156" s="14"/>
      <c r="C156" s="22" t="s">
        <v>133</v>
      </c>
      <c r="D156" s="23" t="s">
        <v>13</v>
      </c>
      <c r="E156" s="10">
        <v>48</v>
      </c>
      <c r="F156" s="20">
        <v>0</v>
      </c>
      <c r="G156" s="13">
        <f t="shared" si="8"/>
        <v>48</v>
      </c>
      <c r="H156" s="10">
        <v>34</v>
      </c>
      <c r="I156" s="13">
        <f t="shared" si="6"/>
        <v>14</v>
      </c>
      <c r="J156" s="7">
        <v>60</v>
      </c>
      <c r="K156" s="53">
        <f t="shared" si="7"/>
        <v>840</v>
      </c>
    </row>
    <row r="157" spans="1:11" ht="75" x14ac:dyDescent="0.25">
      <c r="A157" s="52">
        <v>148</v>
      </c>
      <c r="B157" s="14"/>
      <c r="C157" s="22" t="s">
        <v>134</v>
      </c>
      <c r="D157" s="23" t="s">
        <v>13</v>
      </c>
      <c r="E157" s="10">
        <v>10</v>
      </c>
      <c r="F157" s="20">
        <v>0</v>
      </c>
      <c r="G157" s="13">
        <f t="shared" si="8"/>
        <v>10</v>
      </c>
      <c r="H157" s="10">
        <v>10</v>
      </c>
      <c r="I157" s="13">
        <f t="shared" si="6"/>
        <v>0</v>
      </c>
      <c r="J157" s="7">
        <v>179</v>
      </c>
      <c r="K157" s="53">
        <f t="shared" si="7"/>
        <v>0</v>
      </c>
    </row>
    <row r="158" spans="1:11" ht="75" x14ac:dyDescent="0.25">
      <c r="A158" s="52">
        <v>149</v>
      </c>
      <c r="B158" s="14"/>
      <c r="C158" s="31" t="s">
        <v>135</v>
      </c>
      <c r="D158" s="10" t="s">
        <v>13</v>
      </c>
      <c r="E158" s="10">
        <v>13</v>
      </c>
      <c r="F158" s="20">
        <v>0</v>
      </c>
      <c r="G158" s="13">
        <f t="shared" si="8"/>
        <v>13</v>
      </c>
      <c r="H158" s="10">
        <v>11</v>
      </c>
      <c r="I158" s="13">
        <f t="shared" si="6"/>
        <v>2</v>
      </c>
      <c r="J158" s="7">
        <v>13.93</v>
      </c>
      <c r="K158" s="53">
        <f t="shared" si="7"/>
        <v>27.86</v>
      </c>
    </row>
    <row r="159" spans="1:11" ht="75" x14ac:dyDescent="0.25">
      <c r="A159" s="52">
        <v>150</v>
      </c>
      <c r="B159" s="14"/>
      <c r="C159" s="24" t="s">
        <v>136</v>
      </c>
      <c r="D159" s="23" t="s">
        <v>13</v>
      </c>
      <c r="E159" s="23">
        <v>30</v>
      </c>
      <c r="F159" s="20">
        <v>0</v>
      </c>
      <c r="G159" s="13">
        <f t="shared" si="8"/>
        <v>30</v>
      </c>
      <c r="H159" s="10">
        <v>0</v>
      </c>
      <c r="I159" s="13">
        <f t="shared" si="6"/>
        <v>30</v>
      </c>
      <c r="J159" s="7">
        <v>50</v>
      </c>
      <c r="K159" s="53">
        <f t="shared" si="7"/>
        <v>1500</v>
      </c>
    </row>
    <row r="160" spans="1:11" ht="90" x14ac:dyDescent="0.25">
      <c r="A160" s="52">
        <v>151</v>
      </c>
      <c r="B160" s="14"/>
      <c r="C160" s="22" t="s">
        <v>137</v>
      </c>
      <c r="D160" s="23" t="s">
        <v>13</v>
      </c>
      <c r="E160" s="23">
        <v>4</v>
      </c>
      <c r="F160" s="20">
        <v>0</v>
      </c>
      <c r="G160" s="13">
        <f t="shared" si="8"/>
        <v>4</v>
      </c>
      <c r="H160" s="10">
        <v>3</v>
      </c>
      <c r="I160" s="13">
        <f t="shared" si="6"/>
        <v>1</v>
      </c>
      <c r="J160" s="7">
        <v>130</v>
      </c>
      <c r="K160" s="53">
        <f t="shared" si="7"/>
        <v>130</v>
      </c>
    </row>
    <row r="161" spans="1:11" ht="75" x14ac:dyDescent="0.25">
      <c r="A161" s="52">
        <v>152</v>
      </c>
      <c r="B161" s="14"/>
      <c r="C161" s="22" t="s">
        <v>138</v>
      </c>
      <c r="D161" s="23" t="s">
        <v>13</v>
      </c>
      <c r="E161" s="10">
        <v>2</v>
      </c>
      <c r="F161" s="20">
        <v>0</v>
      </c>
      <c r="G161" s="13">
        <f t="shared" si="8"/>
        <v>2</v>
      </c>
      <c r="H161" s="10">
        <v>2</v>
      </c>
      <c r="I161" s="13">
        <f t="shared" si="6"/>
        <v>0</v>
      </c>
      <c r="J161" s="7">
        <v>427.5</v>
      </c>
      <c r="K161" s="53">
        <f t="shared" si="7"/>
        <v>0</v>
      </c>
    </row>
    <row r="162" spans="1:11" ht="30" x14ac:dyDescent="0.25">
      <c r="A162" s="52">
        <v>153</v>
      </c>
      <c r="B162" s="14"/>
      <c r="C162" s="22" t="s">
        <v>139</v>
      </c>
      <c r="D162" s="23" t="s">
        <v>13</v>
      </c>
      <c r="E162" s="10">
        <v>370</v>
      </c>
      <c r="F162" s="20">
        <v>0</v>
      </c>
      <c r="G162" s="13">
        <f t="shared" si="8"/>
        <v>370</v>
      </c>
      <c r="H162" s="10">
        <v>244</v>
      </c>
      <c r="I162" s="13">
        <f t="shared" si="6"/>
        <v>126</v>
      </c>
      <c r="J162" s="7">
        <v>1.9</v>
      </c>
      <c r="K162" s="53">
        <f t="shared" si="7"/>
        <v>239.39999999999998</v>
      </c>
    </row>
    <row r="163" spans="1:11" ht="75" x14ac:dyDescent="0.25">
      <c r="A163" s="52">
        <v>154</v>
      </c>
      <c r="B163" s="14"/>
      <c r="C163" s="22" t="s">
        <v>140</v>
      </c>
      <c r="D163" s="23" t="s">
        <v>13</v>
      </c>
      <c r="E163" s="10">
        <v>20</v>
      </c>
      <c r="F163" s="20">
        <v>0</v>
      </c>
      <c r="G163" s="13">
        <f t="shared" si="8"/>
        <v>20</v>
      </c>
      <c r="H163" s="10">
        <v>0</v>
      </c>
      <c r="I163" s="13">
        <f t="shared" si="6"/>
        <v>20</v>
      </c>
      <c r="J163" s="7">
        <v>200</v>
      </c>
      <c r="K163" s="53">
        <f t="shared" si="7"/>
        <v>4000</v>
      </c>
    </row>
    <row r="164" spans="1:11" ht="45" x14ac:dyDescent="0.25">
      <c r="A164" s="52">
        <v>155</v>
      </c>
      <c r="B164" s="14"/>
      <c r="C164" s="22" t="s">
        <v>141</v>
      </c>
      <c r="D164" s="23" t="s">
        <v>13</v>
      </c>
      <c r="E164" s="10">
        <v>406</v>
      </c>
      <c r="F164" s="20">
        <v>0</v>
      </c>
      <c r="G164" s="13">
        <f t="shared" si="8"/>
        <v>406</v>
      </c>
      <c r="H164" s="10">
        <v>16</v>
      </c>
      <c r="I164" s="13">
        <f t="shared" si="6"/>
        <v>390</v>
      </c>
      <c r="J164" s="7">
        <v>15</v>
      </c>
      <c r="K164" s="53">
        <f t="shared" si="7"/>
        <v>5850</v>
      </c>
    </row>
    <row r="165" spans="1:11" ht="45" x14ac:dyDescent="0.25">
      <c r="A165" s="52">
        <v>156</v>
      </c>
      <c r="B165" s="14"/>
      <c r="C165" s="22" t="s">
        <v>142</v>
      </c>
      <c r="D165" s="23" t="s">
        <v>13</v>
      </c>
      <c r="E165" s="10">
        <v>256</v>
      </c>
      <c r="F165" s="20">
        <v>0</v>
      </c>
      <c r="G165" s="13">
        <f t="shared" si="8"/>
        <v>256</v>
      </c>
      <c r="H165" s="10">
        <v>256</v>
      </c>
      <c r="I165" s="13">
        <f t="shared" si="6"/>
        <v>0</v>
      </c>
      <c r="J165" s="7">
        <v>7.63</v>
      </c>
      <c r="K165" s="53">
        <f t="shared" si="7"/>
        <v>0</v>
      </c>
    </row>
    <row r="166" spans="1:11" ht="45" x14ac:dyDescent="0.25">
      <c r="A166" s="52">
        <v>157</v>
      </c>
      <c r="B166" s="14"/>
      <c r="C166" s="25" t="s">
        <v>143</v>
      </c>
      <c r="D166" s="23" t="s">
        <v>13</v>
      </c>
      <c r="E166" s="10">
        <v>58</v>
      </c>
      <c r="F166" s="20">
        <v>0</v>
      </c>
      <c r="G166" s="13">
        <f t="shared" si="8"/>
        <v>58</v>
      </c>
      <c r="H166" s="10">
        <v>21</v>
      </c>
      <c r="I166" s="13">
        <f t="shared" si="6"/>
        <v>37</v>
      </c>
      <c r="J166" s="7">
        <v>11.48</v>
      </c>
      <c r="K166" s="53">
        <f t="shared" si="7"/>
        <v>424.76</v>
      </c>
    </row>
    <row r="167" spans="1:11" ht="45" x14ac:dyDescent="0.25">
      <c r="A167" s="52">
        <v>158</v>
      </c>
      <c r="B167" s="32"/>
      <c r="C167" s="22" t="s">
        <v>144</v>
      </c>
      <c r="D167" s="23" t="s">
        <v>13</v>
      </c>
      <c r="E167" s="10">
        <v>23</v>
      </c>
      <c r="F167" s="20">
        <v>0</v>
      </c>
      <c r="G167" s="13">
        <f t="shared" si="8"/>
        <v>23</v>
      </c>
      <c r="H167" s="10">
        <v>6</v>
      </c>
      <c r="I167" s="13">
        <f t="shared" si="6"/>
        <v>17</v>
      </c>
      <c r="J167" s="7">
        <v>45</v>
      </c>
      <c r="K167" s="53">
        <f t="shared" si="7"/>
        <v>765</v>
      </c>
    </row>
    <row r="168" spans="1:11" ht="60" x14ac:dyDescent="0.25">
      <c r="A168" s="52">
        <v>159</v>
      </c>
      <c r="B168" s="14"/>
      <c r="C168" s="22" t="s">
        <v>145</v>
      </c>
      <c r="D168" s="23" t="s">
        <v>13</v>
      </c>
      <c r="E168" s="10">
        <v>10</v>
      </c>
      <c r="F168" s="20">
        <v>0</v>
      </c>
      <c r="G168" s="13">
        <f t="shared" si="8"/>
        <v>10</v>
      </c>
      <c r="H168" s="10"/>
      <c r="I168" s="13">
        <f t="shared" si="6"/>
        <v>10</v>
      </c>
      <c r="J168" s="7">
        <v>199.99</v>
      </c>
      <c r="K168" s="53">
        <f t="shared" si="7"/>
        <v>1999.9</v>
      </c>
    </row>
    <row r="169" spans="1:11" ht="95.25" customHeight="1" x14ac:dyDescent="0.25">
      <c r="A169" s="52">
        <v>160</v>
      </c>
      <c r="B169" s="14"/>
      <c r="C169" s="22" t="s">
        <v>146</v>
      </c>
      <c r="D169" s="10" t="s">
        <v>13</v>
      </c>
      <c r="E169" s="10">
        <v>11</v>
      </c>
      <c r="F169" s="20">
        <v>0</v>
      </c>
      <c r="G169" s="13">
        <f t="shared" si="8"/>
        <v>11</v>
      </c>
      <c r="H169" s="10">
        <v>5</v>
      </c>
      <c r="I169" s="13">
        <f t="shared" si="6"/>
        <v>6</v>
      </c>
      <c r="J169" s="7">
        <v>79.5</v>
      </c>
      <c r="K169" s="53">
        <f t="shared" si="7"/>
        <v>477</v>
      </c>
    </row>
    <row r="170" spans="1:11" ht="30" x14ac:dyDescent="0.25">
      <c r="A170" s="52">
        <v>161</v>
      </c>
      <c r="B170" s="14"/>
      <c r="C170" s="22" t="s">
        <v>147</v>
      </c>
      <c r="D170" s="23" t="s">
        <v>13</v>
      </c>
      <c r="E170" s="10">
        <v>5</v>
      </c>
      <c r="F170" s="20">
        <v>0</v>
      </c>
      <c r="G170" s="13">
        <f t="shared" si="8"/>
        <v>5</v>
      </c>
      <c r="H170" s="10">
        <v>3</v>
      </c>
      <c r="I170" s="13">
        <f t="shared" si="6"/>
        <v>2</v>
      </c>
      <c r="J170" s="7">
        <v>174.5</v>
      </c>
      <c r="K170" s="53">
        <f t="shared" si="7"/>
        <v>349</v>
      </c>
    </row>
    <row r="171" spans="1:11" ht="60" x14ac:dyDescent="0.25">
      <c r="A171" s="52">
        <v>162</v>
      </c>
      <c r="B171" s="14"/>
      <c r="C171" s="24" t="s">
        <v>148</v>
      </c>
      <c r="D171" s="23" t="s">
        <v>13</v>
      </c>
      <c r="E171" s="10">
        <v>15</v>
      </c>
      <c r="F171" s="20">
        <v>0</v>
      </c>
      <c r="G171" s="13">
        <f t="shared" si="8"/>
        <v>15</v>
      </c>
      <c r="H171" s="10">
        <v>6</v>
      </c>
      <c r="I171" s="13">
        <f t="shared" si="6"/>
        <v>9</v>
      </c>
      <c r="J171" s="7">
        <v>40</v>
      </c>
      <c r="K171" s="53">
        <f t="shared" si="7"/>
        <v>360</v>
      </c>
    </row>
    <row r="172" spans="1:11" ht="60" x14ac:dyDescent="0.25">
      <c r="A172" s="52">
        <v>163</v>
      </c>
      <c r="B172" s="14"/>
      <c r="C172" s="24" t="s">
        <v>149</v>
      </c>
      <c r="D172" s="23" t="s">
        <v>13</v>
      </c>
      <c r="E172" s="10">
        <v>23</v>
      </c>
      <c r="F172" s="20">
        <v>0</v>
      </c>
      <c r="G172" s="13">
        <f t="shared" si="8"/>
        <v>23</v>
      </c>
      <c r="H172" s="10">
        <v>7</v>
      </c>
      <c r="I172" s="13">
        <f t="shared" si="6"/>
        <v>16</v>
      </c>
      <c r="J172" s="7">
        <v>60</v>
      </c>
      <c r="K172" s="53">
        <f t="shared" si="7"/>
        <v>960</v>
      </c>
    </row>
    <row r="173" spans="1:11" ht="52.5" customHeight="1" x14ac:dyDescent="0.25">
      <c r="A173" s="52">
        <v>164</v>
      </c>
      <c r="B173" s="14"/>
      <c r="C173" s="22" t="s">
        <v>150</v>
      </c>
      <c r="D173" s="23" t="s">
        <v>13</v>
      </c>
      <c r="E173" s="23">
        <v>15</v>
      </c>
      <c r="F173" s="20">
        <v>0</v>
      </c>
      <c r="G173" s="13">
        <f t="shared" si="8"/>
        <v>15</v>
      </c>
      <c r="H173" s="10">
        <v>3</v>
      </c>
      <c r="I173" s="13">
        <f t="shared" si="6"/>
        <v>12</v>
      </c>
      <c r="J173" s="7">
        <v>100</v>
      </c>
      <c r="K173" s="53">
        <f t="shared" si="7"/>
        <v>1200</v>
      </c>
    </row>
    <row r="174" spans="1:11" ht="60" x14ac:dyDescent="0.25">
      <c r="A174" s="52">
        <v>165</v>
      </c>
      <c r="B174" s="14"/>
      <c r="C174" s="22" t="s">
        <v>151</v>
      </c>
      <c r="D174" s="23" t="s">
        <v>13</v>
      </c>
      <c r="E174" s="10">
        <v>15</v>
      </c>
      <c r="F174" s="20">
        <v>0</v>
      </c>
      <c r="G174" s="13">
        <f t="shared" si="8"/>
        <v>15</v>
      </c>
      <c r="H174" s="10">
        <v>10</v>
      </c>
      <c r="I174" s="13">
        <f t="shared" si="6"/>
        <v>5</v>
      </c>
      <c r="J174" s="7">
        <v>10</v>
      </c>
      <c r="K174" s="53">
        <f t="shared" si="7"/>
        <v>50</v>
      </c>
    </row>
    <row r="175" spans="1:11" ht="60" x14ac:dyDescent="0.25">
      <c r="A175" s="52">
        <v>166</v>
      </c>
      <c r="B175" s="14"/>
      <c r="C175" s="22" t="s">
        <v>152</v>
      </c>
      <c r="D175" s="23" t="s">
        <v>13</v>
      </c>
      <c r="E175" s="10">
        <v>14</v>
      </c>
      <c r="F175" s="20">
        <v>0</v>
      </c>
      <c r="G175" s="13">
        <f t="shared" si="8"/>
        <v>14</v>
      </c>
      <c r="H175" s="10">
        <v>0</v>
      </c>
      <c r="I175" s="13">
        <f t="shared" si="6"/>
        <v>14</v>
      </c>
      <c r="J175" s="7">
        <v>40</v>
      </c>
      <c r="K175" s="53">
        <f t="shared" si="7"/>
        <v>560</v>
      </c>
    </row>
    <row r="176" spans="1:11" ht="45" x14ac:dyDescent="0.25">
      <c r="A176" s="52">
        <v>167</v>
      </c>
      <c r="B176" s="14"/>
      <c r="C176" s="22" t="s">
        <v>153</v>
      </c>
      <c r="D176" s="23" t="s">
        <v>13</v>
      </c>
      <c r="E176" s="23">
        <v>7</v>
      </c>
      <c r="F176" s="20">
        <v>0</v>
      </c>
      <c r="G176" s="13">
        <f t="shared" si="8"/>
        <v>7</v>
      </c>
      <c r="H176" s="10">
        <v>4</v>
      </c>
      <c r="I176" s="13">
        <f t="shared" si="6"/>
        <v>3</v>
      </c>
      <c r="J176" s="7">
        <v>100</v>
      </c>
      <c r="K176" s="53">
        <f t="shared" si="7"/>
        <v>300</v>
      </c>
    </row>
    <row r="177" spans="1:11" ht="90" x14ac:dyDescent="0.25">
      <c r="A177" s="52">
        <v>168</v>
      </c>
      <c r="B177" s="14"/>
      <c r="C177" s="25" t="s">
        <v>154</v>
      </c>
      <c r="D177" s="23" t="s">
        <v>13</v>
      </c>
      <c r="E177" s="10">
        <v>2</v>
      </c>
      <c r="F177" s="20">
        <v>0</v>
      </c>
      <c r="G177" s="13">
        <f t="shared" si="8"/>
        <v>2</v>
      </c>
      <c r="H177" s="10"/>
      <c r="I177" s="13">
        <f t="shared" si="6"/>
        <v>2</v>
      </c>
      <c r="J177" s="7">
        <v>37.5</v>
      </c>
      <c r="K177" s="53">
        <f t="shared" si="7"/>
        <v>75</v>
      </c>
    </row>
    <row r="178" spans="1:11" ht="45" x14ac:dyDescent="0.25">
      <c r="A178" s="52">
        <v>169</v>
      </c>
      <c r="B178" s="14"/>
      <c r="C178" s="25" t="s">
        <v>155</v>
      </c>
      <c r="D178" s="23" t="s">
        <v>13</v>
      </c>
      <c r="E178" s="10">
        <v>16</v>
      </c>
      <c r="F178" s="20">
        <v>0</v>
      </c>
      <c r="G178" s="13">
        <f t="shared" si="8"/>
        <v>16</v>
      </c>
      <c r="H178" s="10">
        <v>6</v>
      </c>
      <c r="I178" s="13">
        <f t="shared" si="6"/>
        <v>10</v>
      </c>
      <c r="J178" s="7">
        <v>41.5</v>
      </c>
      <c r="K178" s="53">
        <f t="shared" si="7"/>
        <v>415</v>
      </c>
    </row>
    <row r="179" spans="1:11" ht="45" x14ac:dyDescent="0.25">
      <c r="A179" s="52">
        <v>170</v>
      </c>
      <c r="B179" s="14"/>
      <c r="C179" s="24" t="s">
        <v>156</v>
      </c>
      <c r="D179" s="23" t="s">
        <v>13</v>
      </c>
      <c r="E179" s="10">
        <v>5</v>
      </c>
      <c r="F179" s="20">
        <v>0</v>
      </c>
      <c r="G179" s="13">
        <f t="shared" si="8"/>
        <v>5</v>
      </c>
      <c r="H179" s="10">
        <v>5</v>
      </c>
      <c r="I179" s="13">
        <f t="shared" si="6"/>
        <v>0</v>
      </c>
      <c r="J179" s="7">
        <v>69.5</v>
      </c>
      <c r="K179" s="53">
        <f t="shared" si="7"/>
        <v>0</v>
      </c>
    </row>
    <row r="180" spans="1:11" ht="150" x14ac:dyDescent="0.25">
      <c r="A180" s="52">
        <v>171</v>
      </c>
      <c r="B180" s="14"/>
      <c r="C180" s="24" t="s">
        <v>157</v>
      </c>
      <c r="D180" s="23" t="s">
        <v>13</v>
      </c>
      <c r="E180" s="10">
        <v>28</v>
      </c>
      <c r="F180" s="20">
        <v>0</v>
      </c>
      <c r="G180" s="13">
        <f t="shared" si="8"/>
        <v>28</v>
      </c>
      <c r="H180" s="10">
        <v>5</v>
      </c>
      <c r="I180" s="13">
        <f t="shared" ref="I180:I235" si="9">G180-H180</f>
        <v>23</v>
      </c>
      <c r="J180" s="7">
        <v>50</v>
      </c>
      <c r="K180" s="53">
        <f t="shared" ref="K180:K235" si="10">J180*I180</f>
        <v>1150</v>
      </c>
    </row>
    <row r="181" spans="1:11" ht="60" x14ac:dyDescent="0.25">
      <c r="A181" s="52">
        <v>172</v>
      </c>
      <c r="B181" s="14"/>
      <c r="C181" s="22" t="s">
        <v>158</v>
      </c>
      <c r="D181" s="23" t="s">
        <v>13</v>
      </c>
      <c r="E181" s="10">
        <v>15</v>
      </c>
      <c r="F181" s="20">
        <v>0</v>
      </c>
      <c r="G181" s="13">
        <f t="shared" ref="G181:G235" si="11">E181+F181</f>
        <v>15</v>
      </c>
      <c r="H181" s="10">
        <v>12</v>
      </c>
      <c r="I181" s="13">
        <f t="shared" si="9"/>
        <v>3</v>
      </c>
      <c r="J181" s="7">
        <v>145</v>
      </c>
      <c r="K181" s="53">
        <f t="shared" si="10"/>
        <v>435</v>
      </c>
    </row>
    <row r="182" spans="1:11" ht="120" x14ac:dyDescent="0.25">
      <c r="A182" s="52">
        <v>173</v>
      </c>
      <c r="B182" s="14"/>
      <c r="C182" s="22" t="s">
        <v>159</v>
      </c>
      <c r="D182" s="23" t="s">
        <v>13</v>
      </c>
      <c r="E182" s="10">
        <v>14</v>
      </c>
      <c r="F182" s="20">
        <v>0</v>
      </c>
      <c r="G182" s="13">
        <f t="shared" si="11"/>
        <v>14</v>
      </c>
      <c r="H182" s="10">
        <v>3</v>
      </c>
      <c r="I182" s="13">
        <f t="shared" si="9"/>
        <v>11</v>
      </c>
      <c r="J182" s="7">
        <v>184.47</v>
      </c>
      <c r="K182" s="53">
        <f t="shared" si="10"/>
        <v>2029.17</v>
      </c>
    </row>
    <row r="183" spans="1:11" ht="52.5" customHeight="1" x14ac:dyDescent="0.25">
      <c r="A183" s="52">
        <v>174</v>
      </c>
      <c r="B183" s="14"/>
      <c r="C183" s="22" t="s">
        <v>160</v>
      </c>
      <c r="D183" s="23" t="s">
        <v>13</v>
      </c>
      <c r="E183" s="10">
        <v>13</v>
      </c>
      <c r="F183" s="20">
        <v>0</v>
      </c>
      <c r="G183" s="13">
        <f t="shared" si="11"/>
        <v>13</v>
      </c>
      <c r="H183" s="10">
        <v>10</v>
      </c>
      <c r="I183" s="13">
        <f t="shared" si="9"/>
        <v>3</v>
      </c>
      <c r="J183" s="7">
        <v>149.5</v>
      </c>
      <c r="K183" s="53">
        <f t="shared" si="10"/>
        <v>448.5</v>
      </c>
    </row>
    <row r="184" spans="1:11" ht="60" x14ac:dyDescent="0.25">
      <c r="A184" s="52">
        <v>175</v>
      </c>
      <c r="B184" s="14"/>
      <c r="C184" s="22" t="s">
        <v>161</v>
      </c>
      <c r="D184" s="23" t="s">
        <v>13</v>
      </c>
      <c r="E184" s="10">
        <v>12</v>
      </c>
      <c r="F184" s="20">
        <v>0</v>
      </c>
      <c r="G184" s="13">
        <f t="shared" si="11"/>
        <v>12</v>
      </c>
      <c r="H184" s="10">
        <v>0</v>
      </c>
      <c r="I184" s="13">
        <f t="shared" si="9"/>
        <v>12</v>
      </c>
      <c r="J184" s="7">
        <v>250</v>
      </c>
      <c r="K184" s="53">
        <f t="shared" si="10"/>
        <v>3000</v>
      </c>
    </row>
    <row r="185" spans="1:11" ht="45" x14ac:dyDescent="0.25">
      <c r="A185" s="52">
        <v>176</v>
      </c>
      <c r="B185" s="14"/>
      <c r="C185" s="22" t="s">
        <v>162</v>
      </c>
      <c r="D185" s="10" t="s">
        <v>13</v>
      </c>
      <c r="E185" s="10">
        <v>3</v>
      </c>
      <c r="F185" s="20">
        <v>0</v>
      </c>
      <c r="G185" s="13">
        <f t="shared" si="11"/>
        <v>3</v>
      </c>
      <c r="H185" s="10"/>
      <c r="I185" s="13">
        <f t="shared" si="9"/>
        <v>3</v>
      </c>
      <c r="J185" s="7">
        <v>120</v>
      </c>
      <c r="K185" s="53">
        <f t="shared" si="10"/>
        <v>360</v>
      </c>
    </row>
    <row r="186" spans="1:11" ht="105" x14ac:dyDescent="0.25">
      <c r="A186" s="52">
        <v>177</v>
      </c>
      <c r="B186" s="14"/>
      <c r="C186" s="24" t="s">
        <v>163</v>
      </c>
      <c r="D186" s="23" t="s">
        <v>13</v>
      </c>
      <c r="E186" s="10">
        <v>15</v>
      </c>
      <c r="F186" s="20">
        <v>0</v>
      </c>
      <c r="G186" s="13">
        <f t="shared" si="11"/>
        <v>15</v>
      </c>
      <c r="H186" s="10">
        <v>2</v>
      </c>
      <c r="I186" s="13">
        <f t="shared" si="9"/>
        <v>13</v>
      </c>
      <c r="J186" s="7">
        <v>59.73</v>
      </c>
      <c r="K186" s="53">
        <f t="shared" si="10"/>
        <v>776.49</v>
      </c>
    </row>
    <row r="187" spans="1:11" ht="97.5" customHeight="1" x14ac:dyDescent="0.25">
      <c r="A187" s="52">
        <v>178</v>
      </c>
      <c r="B187" s="14"/>
      <c r="C187" s="22" t="s">
        <v>164</v>
      </c>
      <c r="D187" s="23" t="s">
        <v>13</v>
      </c>
      <c r="E187" s="10">
        <v>22</v>
      </c>
      <c r="F187" s="20">
        <v>0</v>
      </c>
      <c r="G187" s="13">
        <f t="shared" si="11"/>
        <v>22</v>
      </c>
      <c r="H187" s="10">
        <v>5</v>
      </c>
      <c r="I187" s="13">
        <f t="shared" si="9"/>
        <v>17</v>
      </c>
      <c r="J187" s="7">
        <v>24.9</v>
      </c>
      <c r="K187" s="53">
        <f t="shared" si="10"/>
        <v>423.29999999999995</v>
      </c>
    </row>
    <row r="188" spans="1:11" ht="45" x14ac:dyDescent="0.25">
      <c r="A188" s="52">
        <v>179</v>
      </c>
      <c r="B188" s="14"/>
      <c r="C188" s="22" t="s">
        <v>165</v>
      </c>
      <c r="D188" s="23" t="s">
        <v>13</v>
      </c>
      <c r="E188" s="10">
        <v>33</v>
      </c>
      <c r="F188" s="20">
        <v>0</v>
      </c>
      <c r="G188" s="13">
        <f t="shared" si="11"/>
        <v>33</v>
      </c>
      <c r="H188" s="10">
        <v>11</v>
      </c>
      <c r="I188" s="13">
        <f t="shared" si="9"/>
        <v>22</v>
      </c>
      <c r="J188" s="7">
        <v>240</v>
      </c>
      <c r="K188" s="53">
        <f t="shared" si="10"/>
        <v>5280</v>
      </c>
    </row>
    <row r="189" spans="1:11" ht="75" x14ac:dyDescent="0.25">
      <c r="A189" s="52">
        <v>180</v>
      </c>
      <c r="B189" s="14"/>
      <c r="C189" s="22" t="s">
        <v>166</v>
      </c>
      <c r="D189" s="23" t="s">
        <v>13</v>
      </c>
      <c r="E189" s="10">
        <v>12</v>
      </c>
      <c r="F189" s="20">
        <v>0</v>
      </c>
      <c r="G189" s="13">
        <f t="shared" si="11"/>
        <v>12</v>
      </c>
      <c r="H189" s="10">
        <v>11</v>
      </c>
      <c r="I189" s="13">
        <f t="shared" si="9"/>
        <v>1</v>
      </c>
      <c r="J189" s="7">
        <v>240</v>
      </c>
      <c r="K189" s="53">
        <f t="shared" si="10"/>
        <v>240</v>
      </c>
    </row>
    <row r="190" spans="1:11" ht="90" x14ac:dyDescent="0.25">
      <c r="A190" s="52">
        <v>181</v>
      </c>
      <c r="B190" s="14"/>
      <c r="C190" s="22" t="s">
        <v>167</v>
      </c>
      <c r="D190" s="23" t="s">
        <v>13</v>
      </c>
      <c r="E190" s="10">
        <v>39</v>
      </c>
      <c r="F190" s="20">
        <v>0</v>
      </c>
      <c r="G190" s="13">
        <f t="shared" si="11"/>
        <v>39</v>
      </c>
      <c r="H190" s="10">
        <v>22</v>
      </c>
      <c r="I190" s="13">
        <f t="shared" si="9"/>
        <v>17</v>
      </c>
      <c r="J190" s="7">
        <v>240</v>
      </c>
      <c r="K190" s="53">
        <f t="shared" si="10"/>
        <v>4080</v>
      </c>
    </row>
    <row r="191" spans="1:11" ht="60" x14ac:dyDescent="0.25">
      <c r="A191" s="52">
        <v>182</v>
      </c>
      <c r="B191" s="14"/>
      <c r="C191" s="22" t="s">
        <v>168</v>
      </c>
      <c r="D191" s="23" t="s">
        <v>13</v>
      </c>
      <c r="E191" s="23">
        <v>11</v>
      </c>
      <c r="F191" s="20">
        <v>0</v>
      </c>
      <c r="G191" s="13">
        <f t="shared" si="11"/>
        <v>11</v>
      </c>
      <c r="H191" s="10">
        <v>1</v>
      </c>
      <c r="I191" s="13">
        <f t="shared" si="9"/>
        <v>10</v>
      </c>
      <c r="J191" s="7">
        <v>150.47999999999999</v>
      </c>
      <c r="K191" s="53">
        <f t="shared" si="10"/>
        <v>1504.8</v>
      </c>
    </row>
    <row r="192" spans="1:11" ht="75" x14ac:dyDescent="0.25">
      <c r="A192" s="52">
        <v>183</v>
      </c>
      <c r="B192" s="14"/>
      <c r="C192" s="22" t="s">
        <v>169</v>
      </c>
      <c r="D192" s="23" t="s">
        <v>13</v>
      </c>
      <c r="E192" s="10">
        <v>15</v>
      </c>
      <c r="F192" s="20">
        <v>0</v>
      </c>
      <c r="G192" s="13">
        <f t="shared" si="11"/>
        <v>15</v>
      </c>
      <c r="H192" s="10">
        <v>15</v>
      </c>
      <c r="I192" s="13">
        <f t="shared" si="9"/>
        <v>0</v>
      </c>
      <c r="J192" s="7">
        <v>190.5</v>
      </c>
      <c r="K192" s="53">
        <f t="shared" si="10"/>
        <v>0</v>
      </c>
    </row>
    <row r="193" spans="1:11" ht="75" hidden="1" x14ac:dyDescent="0.25">
      <c r="A193" s="52">
        <v>184</v>
      </c>
      <c r="B193" s="14"/>
      <c r="C193" s="22" t="s">
        <v>170</v>
      </c>
      <c r="D193" s="23" t="s">
        <v>13</v>
      </c>
      <c r="E193" s="10">
        <v>0</v>
      </c>
      <c r="F193" s="20">
        <v>0</v>
      </c>
      <c r="G193" s="13">
        <f t="shared" si="11"/>
        <v>0</v>
      </c>
      <c r="H193" s="10"/>
      <c r="I193" s="13">
        <f t="shared" si="9"/>
        <v>0</v>
      </c>
      <c r="J193" s="7">
        <v>233</v>
      </c>
      <c r="K193" s="53">
        <f t="shared" si="10"/>
        <v>0</v>
      </c>
    </row>
    <row r="194" spans="1:11" ht="75" x14ac:dyDescent="0.25">
      <c r="A194" s="52">
        <v>185</v>
      </c>
      <c r="B194" s="14"/>
      <c r="C194" s="22" t="s">
        <v>171</v>
      </c>
      <c r="D194" s="23" t="s">
        <v>13</v>
      </c>
      <c r="E194" s="23">
        <v>5</v>
      </c>
      <c r="F194" s="20">
        <v>0</v>
      </c>
      <c r="G194" s="13">
        <f t="shared" si="11"/>
        <v>5</v>
      </c>
      <c r="H194" s="10">
        <v>0</v>
      </c>
      <c r="I194" s="13">
        <f t="shared" si="9"/>
        <v>5</v>
      </c>
      <c r="J194" s="7">
        <v>205</v>
      </c>
      <c r="K194" s="53">
        <f t="shared" si="10"/>
        <v>1025</v>
      </c>
    </row>
    <row r="195" spans="1:11" ht="60" x14ac:dyDescent="0.25">
      <c r="A195" s="52">
        <v>186</v>
      </c>
      <c r="B195" s="14"/>
      <c r="C195" s="22" t="s">
        <v>172</v>
      </c>
      <c r="D195" s="23" t="s">
        <v>13</v>
      </c>
      <c r="E195" s="23">
        <v>51</v>
      </c>
      <c r="F195" s="20">
        <v>0</v>
      </c>
      <c r="G195" s="13">
        <f t="shared" si="11"/>
        <v>51</v>
      </c>
      <c r="H195" s="10">
        <v>6</v>
      </c>
      <c r="I195" s="13">
        <f t="shared" si="9"/>
        <v>45</v>
      </c>
      <c r="J195" s="7">
        <v>74.48</v>
      </c>
      <c r="K195" s="53">
        <f t="shared" si="10"/>
        <v>3351.6000000000004</v>
      </c>
    </row>
    <row r="196" spans="1:11" ht="45" x14ac:dyDescent="0.25">
      <c r="A196" s="52">
        <v>187</v>
      </c>
      <c r="B196" s="14"/>
      <c r="C196" s="22" t="s">
        <v>173</v>
      </c>
      <c r="D196" s="23" t="s">
        <v>13</v>
      </c>
      <c r="E196" s="23">
        <v>29</v>
      </c>
      <c r="F196" s="20">
        <v>0</v>
      </c>
      <c r="G196" s="13">
        <f t="shared" si="11"/>
        <v>29</v>
      </c>
      <c r="H196" s="10">
        <v>1</v>
      </c>
      <c r="I196" s="13">
        <f t="shared" si="9"/>
        <v>28</v>
      </c>
      <c r="J196" s="7">
        <v>69.48</v>
      </c>
      <c r="K196" s="53">
        <f t="shared" si="10"/>
        <v>1945.44</v>
      </c>
    </row>
    <row r="197" spans="1:11" ht="60" x14ac:dyDescent="0.25">
      <c r="A197" s="52">
        <v>188</v>
      </c>
      <c r="B197" s="14"/>
      <c r="C197" s="22" t="s">
        <v>174</v>
      </c>
      <c r="D197" s="23" t="s">
        <v>13</v>
      </c>
      <c r="E197" s="10">
        <v>5</v>
      </c>
      <c r="F197" s="20">
        <v>0</v>
      </c>
      <c r="G197" s="13">
        <f t="shared" si="11"/>
        <v>5</v>
      </c>
      <c r="H197" s="10">
        <v>2</v>
      </c>
      <c r="I197" s="13">
        <f t="shared" si="9"/>
        <v>3</v>
      </c>
      <c r="J197" s="7">
        <v>25</v>
      </c>
      <c r="K197" s="53">
        <f t="shared" si="10"/>
        <v>75</v>
      </c>
    </row>
    <row r="198" spans="1:11" ht="30" x14ac:dyDescent="0.25">
      <c r="A198" s="52">
        <v>189</v>
      </c>
      <c r="B198" s="14"/>
      <c r="C198" s="22" t="s">
        <v>175</v>
      </c>
      <c r="D198" s="23" t="s">
        <v>13</v>
      </c>
      <c r="E198" s="23">
        <v>30</v>
      </c>
      <c r="F198" s="20">
        <v>0</v>
      </c>
      <c r="G198" s="13">
        <f t="shared" si="11"/>
        <v>30</v>
      </c>
      <c r="H198" s="10">
        <v>7</v>
      </c>
      <c r="I198" s="13">
        <f t="shared" si="9"/>
        <v>23</v>
      </c>
      <c r="J198" s="7">
        <v>165</v>
      </c>
      <c r="K198" s="53">
        <f t="shared" si="10"/>
        <v>3795</v>
      </c>
    </row>
    <row r="199" spans="1:11" ht="30" x14ac:dyDescent="0.25">
      <c r="A199" s="52">
        <v>190</v>
      </c>
      <c r="B199" s="14"/>
      <c r="C199" s="22" t="s">
        <v>176</v>
      </c>
      <c r="D199" s="23" t="s">
        <v>13</v>
      </c>
      <c r="E199" s="10">
        <v>20</v>
      </c>
      <c r="F199" s="20">
        <v>0</v>
      </c>
      <c r="G199" s="13">
        <f t="shared" si="11"/>
        <v>20</v>
      </c>
      <c r="H199" s="10">
        <v>20</v>
      </c>
      <c r="I199" s="13">
        <f t="shared" si="9"/>
        <v>0</v>
      </c>
      <c r="J199" s="7">
        <v>75</v>
      </c>
      <c r="K199" s="53">
        <f t="shared" si="10"/>
        <v>0</v>
      </c>
    </row>
    <row r="200" spans="1:11" ht="30" x14ac:dyDescent="0.25">
      <c r="A200" s="52">
        <v>191</v>
      </c>
      <c r="B200" s="14"/>
      <c r="C200" s="22" t="s">
        <v>177</v>
      </c>
      <c r="D200" s="23" t="s">
        <v>13</v>
      </c>
      <c r="E200" s="10">
        <v>30</v>
      </c>
      <c r="F200" s="20">
        <v>0</v>
      </c>
      <c r="G200" s="13">
        <f t="shared" si="11"/>
        <v>30</v>
      </c>
      <c r="H200" s="10">
        <v>30</v>
      </c>
      <c r="I200" s="13">
        <f t="shared" si="9"/>
        <v>0</v>
      </c>
      <c r="J200" s="7">
        <v>138</v>
      </c>
      <c r="K200" s="53">
        <f t="shared" si="10"/>
        <v>0</v>
      </c>
    </row>
    <row r="201" spans="1:11" ht="75" x14ac:dyDescent="0.25">
      <c r="A201" s="52">
        <v>192</v>
      </c>
      <c r="B201" s="14"/>
      <c r="C201" s="22" t="s">
        <v>178</v>
      </c>
      <c r="D201" s="23" t="s">
        <v>13</v>
      </c>
      <c r="E201" s="10">
        <v>7</v>
      </c>
      <c r="F201" s="20">
        <v>0</v>
      </c>
      <c r="G201" s="13">
        <f t="shared" si="11"/>
        <v>7</v>
      </c>
      <c r="H201" s="10">
        <v>1</v>
      </c>
      <c r="I201" s="13">
        <f t="shared" si="9"/>
        <v>6</v>
      </c>
      <c r="J201" s="7">
        <v>105.69</v>
      </c>
      <c r="K201" s="53">
        <f t="shared" si="10"/>
        <v>634.14</v>
      </c>
    </row>
    <row r="202" spans="1:11" s="19" customFormat="1" ht="105" x14ac:dyDescent="0.25">
      <c r="A202" s="52">
        <v>193</v>
      </c>
      <c r="B202" s="15" t="s">
        <v>113</v>
      </c>
      <c r="C202" s="16" t="str">
        <f t="shared" ref="C202:C206" si="12">UPPER(B202)</f>
        <v>BANDEIRA DO BRASIL FABRICADA EM TECIDO 100% POLIÉSTER (OXFORD), DUPLA-FACE EM PROCESSO DE ESTAMPA TÊXTIL DIGITAL DE ALTA QUALIDADE, COMPOSTA  POR FIOS DE GRANDE RESISTÊNCIA E COM ALTO BRILHO, MEDINDO: 0,90 CM, ALTURA  X 1,30 DE LARGURA COM ABERTURA EM UMA DAS LATERAIS PARA FIXAÇÃO DE SUPORTE. MARCA VIDEBAND</v>
      </c>
      <c r="D202" s="17" t="s">
        <v>13</v>
      </c>
      <c r="E202" s="10">
        <v>1</v>
      </c>
      <c r="F202" s="20">
        <v>0</v>
      </c>
      <c r="G202" s="13">
        <f t="shared" si="11"/>
        <v>1</v>
      </c>
      <c r="H202" s="18">
        <v>1</v>
      </c>
      <c r="I202" s="13">
        <f t="shared" si="9"/>
        <v>0</v>
      </c>
      <c r="J202" s="6">
        <v>98</v>
      </c>
      <c r="K202" s="53">
        <f t="shared" si="10"/>
        <v>0</v>
      </c>
    </row>
    <row r="203" spans="1:11" s="19" customFormat="1" ht="105" x14ac:dyDescent="0.25">
      <c r="A203" s="52">
        <v>194</v>
      </c>
      <c r="B203" s="15" t="s">
        <v>114</v>
      </c>
      <c r="C203" s="16" t="str">
        <f t="shared" si="12"/>
        <v>BANDEIRA DO ESTADO DO RIO GRANDE DO NORTE  FABRICADA EM TECIDO 100% POLIÉSTER (OXFORD), DUPLA-FACE EM PROCESSO DE ESTAMPA TÊXTIL DIGITAL DE ALTA QUALIDADE, COMPOSTA  POR FIOS DE GRANDE RESISTÊNCIA E COM ALTO BRILHO, MEDINDO: 0,90 CM, ALTURA  X 1,30 DE LARGURA COM ABERTURA EM UMA DAS LATERAIS PARA FIXAÇÃO DE SUPORTE. MARCA VIDEBAND</v>
      </c>
      <c r="D203" s="17" t="s">
        <v>13</v>
      </c>
      <c r="E203" s="10">
        <v>1</v>
      </c>
      <c r="F203" s="20">
        <v>0</v>
      </c>
      <c r="G203" s="13">
        <f t="shared" si="11"/>
        <v>1</v>
      </c>
      <c r="H203" s="18">
        <v>1</v>
      </c>
      <c r="I203" s="13">
        <f t="shared" si="9"/>
        <v>0</v>
      </c>
      <c r="J203" s="6">
        <v>98</v>
      </c>
      <c r="K203" s="53">
        <f t="shared" si="10"/>
        <v>0</v>
      </c>
    </row>
    <row r="204" spans="1:11" s="19" customFormat="1" ht="30" hidden="1" x14ac:dyDescent="0.25">
      <c r="A204" s="52">
        <v>195</v>
      </c>
      <c r="B204" s="16" t="s">
        <v>115</v>
      </c>
      <c r="C204" s="16" t="str">
        <f t="shared" si="12"/>
        <v>BOLA PARA FUTEBOL COM GUIZO (PORTADOR DE DEFICIÊNCIA VISUAL)</v>
      </c>
      <c r="D204" s="20" t="s">
        <v>13</v>
      </c>
      <c r="E204" s="20">
        <v>0</v>
      </c>
      <c r="F204" s="20"/>
      <c r="G204" s="13">
        <f t="shared" si="11"/>
        <v>0</v>
      </c>
      <c r="H204" s="18"/>
      <c r="I204" s="13">
        <f t="shared" si="9"/>
        <v>0</v>
      </c>
      <c r="J204" s="21">
        <v>95</v>
      </c>
      <c r="K204" s="53">
        <f t="shared" si="10"/>
        <v>0</v>
      </c>
    </row>
    <row r="205" spans="1:11" s="19" customFormat="1" hidden="1" x14ac:dyDescent="0.25">
      <c r="A205" s="52">
        <v>196</v>
      </c>
      <c r="B205" s="16" t="s">
        <v>116</v>
      </c>
      <c r="C205" s="16" t="str">
        <f t="shared" si="12"/>
        <v>BOLA PARA HANDEBOL FEMININO</v>
      </c>
      <c r="D205" s="20" t="s">
        <v>13</v>
      </c>
      <c r="E205" s="20">
        <v>0</v>
      </c>
      <c r="F205" s="20"/>
      <c r="G205" s="13">
        <f t="shared" si="11"/>
        <v>0</v>
      </c>
      <c r="H205" s="18"/>
      <c r="I205" s="13">
        <f t="shared" si="9"/>
        <v>0</v>
      </c>
      <c r="J205" s="21">
        <v>41.9</v>
      </c>
      <c r="K205" s="53">
        <f t="shared" si="10"/>
        <v>0</v>
      </c>
    </row>
    <row r="206" spans="1:11" s="19" customFormat="1" hidden="1" x14ac:dyDescent="0.25">
      <c r="A206" s="52">
        <v>197</v>
      </c>
      <c r="B206" s="16" t="s">
        <v>117</v>
      </c>
      <c r="C206" s="16" t="str">
        <f t="shared" si="12"/>
        <v>BOLA PARA HANDEBOL MIRIM</v>
      </c>
      <c r="D206" s="20" t="s">
        <v>13</v>
      </c>
      <c r="E206" s="20">
        <v>0</v>
      </c>
      <c r="F206" s="20"/>
      <c r="G206" s="13">
        <f t="shared" si="11"/>
        <v>0</v>
      </c>
      <c r="H206" s="18"/>
      <c r="I206" s="13">
        <f t="shared" si="9"/>
        <v>0</v>
      </c>
      <c r="J206" s="21">
        <v>39.700000000000003</v>
      </c>
      <c r="K206" s="53">
        <f t="shared" si="10"/>
        <v>0</v>
      </c>
    </row>
    <row r="207" spans="1:11" s="19" customFormat="1" x14ac:dyDescent="0.25">
      <c r="A207" s="52">
        <v>198</v>
      </c>
      <c r="B207" s="16"/>
      <c r="C207" s="16" t="s">
        <v>221</v>
      </c>
      <c r="D207" s="20" t="s">
        <v>13</v>
      </c>
      <c r="E207" s="20">
        <v>0</v>
      </c>
      <c r="F207" s="20">
        <v>30</v>
      </c>
      <c r="G207" s="13">
        <f t="shared" si="11"/>
        <v>30</v>
      </c>
      <c r="H207" s="18">
        <v>0</v>
      </c>
      <c r="I207" s="13">
        <f t="shared" si="9"/>
        <v>30</v>
      </c>
      <c r="J207" s="21">
        <v>36.67</v>
      </c>
      <c r="K207" s="53">
        <f t="shared" si="10"/>
        <v>1100.1000000000001</v>
      </c>
    </row>
    <row r="208" spans="1:11" s="19" customFormat="1" x14ac:dyDescent="0.25">
      <c r="A208" s="52">
        <v>199</v>
      </c>
      <c r="B208" s="16"/>
      <c r="C208" s="16" t="s">
        <v>222</v>
      </c>
      <c r="D208" s="20" t="s">
        <v>13</v>
      </c>
      <c r="E208" s="20">
        <v>0</v>
      </c>
      <c r="F208" s="20">
        <v>220</v>
      </c>
      <c r="G208" s="13">
        <f t="shared" si="11"/>
        <v>220</v>
      </c>
      <c r="H208" s="18">
        <v>100</v>
      </c>
      <c r="I208" s="13">
        <f t="shared" si="9"/>
        <v>120</v>
      </c>
      <c r="J208" s="21">
        <v>12</v>
      </c>
      <c r="K208" s="53">
        <f t="shared" si="10"/>
        <v>1440</v>
      </c>
    </row>
    <row r="209" spans="1:11" s="19" customFormat="1" x14ac:dyDescent="0.25">
      <c r="A209" s="52">
        <v>200</v>
      </c>
      <c r="B209" s="16"/>
      <c r="C209" s="16" t="s">
        <v>223</v>
      </c>
      <c r="D209" s="20" t="s">
        <v>13</v>
      </c>
      <c r="E209" s="20">
        <v>0</v>
      </c>
      <c r="F209" s="20">
        <v>155</v>
      </c>
      <c r="G209" s="13">
        <f t="shared" si="11"/>
        <v>155</v>
      </c>
      <c r="H209" s="18">
        <v>2</v>
      </c>
      <c r="I209" s="13">
        <f t="shared" si="9"/>
        <v>153</v>
      </c>
      <c r="J209" s="21">
        <v>13.5</v>
      </c>
      <c r="K209" s="53">
        <f t="shared" si="10"/>
        <v>2065.5</v>
      </c>
    </row>
    <row r="210" spans="1:11" s="19" customFormat="1" x14ac:dyDescent="0.25">
      <c r="A210" s="52">
        <v>201</v>
      </c>
      <c r="B210" s="16"/>
      <c r="C210" s="16" t="s">
        <v>224</v>
      </c>
      <c r="D210" s="20" t="s">
        <v>13</v>
      </c>
      <c r="E210" s="20">
        <v>0</v>
      </c>
      <c r="F210" s="20">
        <v>50</v>
      </c>
      <c r="G210" s="13">
        <f t="shared" si="11"/>
        <v>50</v>
      </c>
      <c r="H210" s="18">
        <v>30</v>
      </c>
      <c r="I210" s="13">
        <f t="shared" si="9"/>
        <v>20</v>
      </c>
      <c r="J210" s="21">
        <v>280</v>
      </c>
      <c r="K210" s="53">
        <f t="shared" si="10"/>
        <v>5600</v>
      </c>
    </row>
    <row r="211" spans="1:11" s="19" customFormat="1" x14ac:dyDescent="0.25">
      <c r="A211" s="52">
        <v>202</v>
      </c>
      <c r="B211" s="16"/>
      <c r="C211" s="16" t="s">
        <v>225</v>
      </c>
      <c r="D211" s="20" t="s">
        <v>13</v>
      </c>
      <c r="E211" s="20">
        <v>0</v>
      </c>
      <c r="F211" s="20">
        <v>50</v>
      </c>
      <c r="G211" s="13">
        <f t="shared" si="11"/>
        <v>50</v>
      </c>
      <c r="H211" s="18">
        <v>28</v>
      </c>
      <c r="I211" s="13">
        <f t="shared" si="9"/>
        <v>22</v>
      </c>
      <c r="J211" s="21">
        <v>310</v>
      </c>
      <c r="K211" s="53">
        <f t="shared" si="10"/>
        <v>6820</v>
      </c>
    </row>
    <row r="212" spans="1:11" s="19" customFormat="1" x14ac:dyDescent="0.25">
      <c r="A212" s="52">
        <v>203</v>
      </c>
      <c r="B212" s="16"/>
      <c r="C212" s="16" t="s">
        <v>226</v>
      </c>
      <c r="D212" s="20" t="s">
        <v>13</v>
      </c>
      <c r="E212" s="20">
        <v>0</v>
      </c>
      <c r="F212" s="20">
        <v>50</v>
      </c>
      <c r="G212" s="13">
        <f t="shared" si="11"/>
        <v>50</v>
      </c>
      <c r="H212" s="18">
        <v>0</v>
      </c>
      <c r="I212" s="13">
        <f t="shared" si="9"/>
        <v>50</v>
      </c>
      <c r="J212" s="21">
        <v>43</v>
      </c>
      <c r="K212" s="53">
        <f t="shared" si="10"/>
        <v>2150</v>
      </c>
    </row>
    <row r="213" spans="1:11" s="19" customFormat="1" x14ac:dyDescent="0.25">
      <c r="A213" s="52">
        <v>204</v>
      </c>
      <c r="B213" s="16"/>
      <c r="C213" s="16" t="s">
        <v>227</v>
      </c>
      <c r="D213" s="20" t="s">
        <v>13</v>
      </c>
      <c r="E213" s="20">
        <v>0</v>
      </c>
      <c r="F213" s="20">
        <v>50</v>
      </c>
      <c r="G213" s="13">
        <f t="shared" si="11"/>
        <v>50</v>
      </c>
      <c r="H213" s="18">
        <v>0</v>
      </c>
      <c r="I213" s="13">
        <f t="shared" si="9"/>
        <v>50</v>
      </c>
      <c r="J213" s="21">
        <v>43</v>
      </c>
      <c r="K213" s="53">
        <f t="shared" si="10"/>
        <v>2150</v>
      </c>
    </row>
    <row r="214" spans="1:11" s="19" customFormat="1" x14ac:dyDescent="0.25">
      <c r="A214" s="52">
        <v>205</v>
      </c>
      <c r="B214" s="16"/>
      <c r="C214" s="16" t="s">
        <v>228</v>
      </c>
      <c r="D214" s="20" t="s">
        <v>13</v>
      </c>
      <c r="E214" s="20">
        <v>0</v>
      </c>
      <c r="F214" s="20">
        <v>70</v>
      </c>
      <c r="G214" s="13">
        <f t="shared" si="11"/>
        <v>70</v>
      </c>
      <c r="H214" s="18">
        <v>10</v>
      </c>
      <c r="I214" s="13">
        <f t="shared" si="9"/>
        <v>60</v>
      </c>
      <c r="J214" s="21">
        <v>42.85</v>
      </c>
      <c r="K214" s="53">
        <f t="shared" si="10"/>
        <v>2571</v>
      </c>
    </row>
    <row r="215" spans="1:11" s="19" customFormat="1" x14ac:dyDescent="0.25">
      <c r="A215" s="52">
        <v>206</v>
      </c>
      <c r="B215" s="16"/>
      <c r="C215" s="16" t="s">
        <v>229</v>
      </c>
      <c r="D215" s="20" t="s">
        <v>13</v>
      </c>
      <c r="E215" s="20">
        <v>0</v>
      </c>
      <c r="F215" s="20">
        <v>70</v>
      </c>
      <c r="G215" s="13">
        <f t="shared" si="11"/>
        <v>70</v>
      </c>
      <c r="H215" s="18">
        <v>42</v>
      </c>
      <c r="I215" s="13">
        <f t="shared" si="9"/>
        <v>28</v>
      </c>
      <c r="J215" s="21">
        <v>42.85</v>
      </c>
      <c r="K215" s="53">
        <f t="shared" si="10"/>
        <v>1199.8</v>
      </c>
    </row>
    <row r="216" spans="1:11" s="19" customFormat="1" x14ac:dyDescent="0.25">
      <c r="A216" s="52">
        <v>207</v>
      </c>
      <c r="B216" s="16"/>
      <c r="C216" s="16" t="s">
        <v>230</v>
      </c>
      <c r="D216" s="20" t="s">
        <v>13</v>
      </c>
      <c r="E216" s="20">
        <v>0</v>
      </c>
      <c r="F216" s="20">
        <v>100</v>
      </c>
      <c r="G216" s="13">
        <f t="shared" si="11"/>
        <v>100</v>
      </c>
      <c r="H216" s="18">
        <v>0</v>
      </c>
      <c r="I216" s="13">
        <f t="shared" si="9"/>
        <v>100</v>
      </c>
      <c r="J216" s="21">
        <v>10.5</v>
      </c>
      <c r="K216" s="53">
        <f t="shared" si="10"/>
        <v>1050</v>
      </c>
    </row>
    <row r="217" spans="1:11" s="19" customFormat="1" x14ac:dyDescent="0.25">
      <c r="A217" s="52">
        <v>208</v>
      </c>
      <c r="B217" s="16"/>
      <c r="C217" s="16" t="s">
        <v>231</v>
      </c>
      <c r="D217" s="20" t="s">
        <v>13</v>
      </c>
      <c r="E217" s="20">
        <v>0</v>
      </c>
      <c r="F217" s="20">
        <v>50</v>
      </c>
      <c r="G217" s="13">
        <f t="shared" si="11"/>
        <v>50</v>
      </c>
      <c r="H217" s="18">
        <v>18</v>
      </c>
      <c r="I217" s="13">
        <f t="shared" si="9"/>
        <v>32</v>
      </c>
      <c r="J217" s="21">
        <v>42</v>
      </c>
      <c r="K217" s="53">
        <f t="shared" si="10"/>
        <v>1344</v>
      </c>
    </row>
    <row r="218" spans="1:11" s="19" customFormat="1" x14ac:dyDescent="0.25">
      <c r="A218" s="52">
        <v>209</v>
      </c>
      <c r="B218" s="16"/>
      <c r="C218" s="16" t="s">
        <v>232</v>
      </c>
      <c r="D218" s="20" t="s">
        <v>13</v>
      </c>
      <c r="E218" s="20">
        <v>0</v>
      </c>
      <c r="F218" s="20">
        <v>9</v>
      </c>
      <c r="G218" s="13">
        <f t="shared" si="11"/>
        <v>9</v>
      </c>
      <c r="H218" s="18">
        <v>1</v>
      </c>
      <c r="I218" s="13">
        <f t="shared" si="9"/>
        <v>8</v>
      </c>
      <c r="J218" s="21">
        <v>20.440000000000001</v>
      </c>
      <c r="K218" s="53">
        <f t="shared" si="10"/>
        <v>163.52000000000001</v>
      </c>
    </row>
    <row r="219" spans="1:11" s="19" customFormat="1" x14ac:dyDescent="0.25">
      <c r="A219" s="52">
        <v>210</v>
      </c>
      <c r="B219" s="16"/>
      <c r="C219" s="16" t="s">
        <v>233</v>
      </c>
      <c r="D219" s="20" t="s">
        <v>13</v>
      </c>
      <c r="E219" s="20">
        <v>0</v>
      </c>
      <c r="F219" s="20">
        <v>8</v>
      </c>
      <c r="G219" s="13">
        <f t="shared" si="11"/>
        <v>8</v>
      </c>
      <c r="H219" s="18">
        <v>0</v>
      </c>
      <c r="I219" s="13">
        <f t="shared" si="9"/>
        <v>8</v>
      </c>
      <c r="J219" s="21">
        <v>68.75</v>
      </c>
      <c r="K219" s="53">
        <f t="shared" si="10"/>
        <v>550</v>
      </c>
    </row>
    <row r="220" spans="1:11" s="19" customFormat="1" x14ac:dyDescent="0.25">
      <c r="A220" s="52">
        <v>211</v>
      </c>
      <c r="B220" s="16"/>
      <c r="C220" s="16" t="s">
        <v>234</v>
      </c>
      <c r="D220" s="20" t="s">
        <v>13</v>
      </c>
      <c r="E220" s="20">
        <v>0</v>
      </c>
      <c r="F220" s="20">
        <v>6</v>
      </c>
      <c r="G220" s="13">
        <f t="shared" si="11"/>
        <v>6</v>
      </c>
      <c r="H220" s="18">
        <v>0</v>
      </c>
      <c r="I220" s="13">
        <f t="shared" si="9"/>
        <v>6</v>
      </c>
      <c r="J220" s="21">
        <v>45</v>
      </c>
      <c r="K220" s="53">
        <f t="shared" si="10"/>
        <v>270</v>
      </c>
    </row>
    <row r="221" spans="1:11" s="19" customFormat="1" x14ac:dyDescent="0.25">
      <c r="A221" s="52">
        <v>212</v>
      </c>
      <c r="B221" s="16"/>
      <c r="C221" s="16" t="s">
        <v>235</v>
      </c>
      <c r="D221" s="20" t="s">
        <v>13</v>
      </c>
      <c r="E221" s="20">
        <v>0</v>
      </c>
      <c r="F221" s="20">
        <v>20</v>
      </c>
      <c r="G221" s="13">
        <f t="shared" si="11"/>
        <v>20</v>
      </c>
      <c r="H221" s="18">
        <v>0</v>
      </c>
      <c r="I221" s="13">
        <f t="shared" si="9"/>
        <v>20</v>
      </c>
      <c r="J221" s="21">
        <v>22.5</v>
      </c>
      <c r="K221" s="53">
        <f t="shared" si="10"/>
        <v>450</v>
      </c>
    </row>
    <row r="222" spans="1:11" s="19" customFormat="1" x14ac:dyDescent="0.25">
      <c r="A222" s="52">
        <v>213</v>
      </c>
      <c r="B222" s="16"/>
      <c r="C222" s="16" t="s">
        <v>238</v>
      </c>
      <c r="D222" s="20" t="s">
        <v>13</v>
      </c>
      <c r="E222" s="20">
        <v>0</v>
      </c>
      <c r="F222" s="20">
        <v>220</v>
      </c>
      <c r="G222" s="13">
        <f t="shared" si="11"/>
        <v>220</v>
      </c>
      <c r="H222" s="18">
        <v>0</v>
      </c>
      <c r="I222" s="13">
        <f t="shared" si="9"/>
        <v>220</v>
      </c>
      <c r="J222" s="21">
        <v>35.99</v>
      </c>
      <c r="K222" s="53">
        <f t="shared" si="10"/>
        <v>7917.8</v>
      </c>
    </row>
    <row r="223" spans="1:11" s="19" customFormat="1" x14ac:dyDescent="0.25">
      <c r="A223" s="52">
        <v>214</v>
      </c>
      <c r="B223" s="16"/>
      <c r="C223" s="16" t="s">
        <v>239</v>
      </c>
      <c r="D223" s="20" t="s">
        <v>13</v>
      </c>
      <c r="E223" s="20">
        <v>0</v>
      </c>
      <c r="F223" s="20">
        <v>220</v>
      </c>
      <c r="G223" s="13">
        <f t="shared" si="11"/>
        <v>220</v>
      </c>
      <c r="H223" s="18">
        <v>0</v>
      </c>
      <c r="I223" s="13">
        <f t="shared" si="9"/>
        <v>220</v>
      </c>
      <c r="J223" s="21">
        <v>24.89</v>
      </c>
      <c r="K223" s="53">
        <f t="shared" si="10"/>
        <v>5475.8</v>
      </c>
    </row>
    <row r="224" spans="1:11" s="19" customFormat="1" x14ac:dyDescent="0.25">
      <c r="A224" s="52">
        <v>215</v>
      </c>
      <c r="B224" s="16"/>
      <c r="C224" s="16" t="s">
        <v>236</v>
      </c>
      <c r="D224" s="20" t="s">
        <v>13</v>
      </c>
      <c r="E224" s="20">
        <v>0</v>
      </c>
      <c r="F224" s="20">
        <v>100</v>
      </c>
      <c r="G224" s="13">
        <f t="shared" si="11"/>
        <v>100</v>
      </c>
      <c r="H224" s="18">
        <v>3</v>
      </c>
      <c r="I224" s="13">
        <f t="shared" si="9"/>
        <v>97</v>
      </c>
      <c r="J224" s="21">
        <v>15.49</v>
      </c>
      <c r="K224" s="53">
        <f t="shared" si="10"/>
        <v>1502.53</v>
      </c>
    </row>
    <row r="225" spans="1:11" s="19" customFormat="1" x14ac:dyDescent="0.25">
      <c r="A225" s="52">
        <v>216</v>
      </c>
      <c r="B225" s="16"/>
      <c r="C225" s="16" t="s">
        <v>237</v>
      </c>
      <c r="D225" s="20" t="s">
        <v>13</v>
      </c>
      <c r="E225" s="20">
        <v>0</v>
      </c>
      <c r="F225" s="20">
        <v>240</v>
      </c>
      <c r="G225" s="13">
        <f t="shared" si="11"/>
        <v>240</v>
      </c>
      <c r="H225" s="18">
        <v>0</v>
      </c>
      <c r="I225" s="13">
        <f t="shared" si="9"/>
        <v>240</v>
      </c>
      <c r="J225" s="21">
        <v>3.32</v>
      </c>
      <c r="K225" s="53">
        <f t="shared" si="10"/>
        <v>796.8</v>
      </c>
    </row>
    <row r="226" spans="1:11" s="19" customFormat="1" ht="45" x14ac:dyDescent="0.25">
      <c r="A226" s="52">
        <v>217</v>
      </c>
      <c r="B226" s="16"/>
      <c r="C226" s="16" t="s">
        <v>249</v>
      </c>
      <c r="D226" s="20" t="s">
        <v>13</v>
      </c>
      <c r="E226" s="20">
        <v>0</v>
      </c>
      <c r="F226" s="20">
        <v>573</v>
      </c>
      <c r="G226" s="13">
        <f t="shared" si="11"/>
        <v>573</v>
      </c>
      <c r="H226" s="18">
        <v>573</v>
      </c>
      <c r="I226" s="13">
        <f t="shared" si="9"/>
        <v>0</v>
      </c>
      <c r="J226" s="21">
        <v>28</v>
      </c>
      <c r="K226" s="53">
        <f t="shared" si="10"/>
        <v>0</v>
      </c>
    </row>
    <row r="227" spans="1:11" s="19" customFormat="1" ht="94.5" customHeight="1" x14ac:dyDescent="0.25">
      <c r="A227" s="52">
        <v>218</v>
      </c>
      <c r="B227" s="16"/>
      <c r="C227" s="43" t="s">
        <v>244</v>
      </c>
      <c r="D227" s="20" t="s">
        <v>13</v>
      </c>
      <c r="E227" s="20">
        <v>0</v>
      </c>
      <c r="F227" s="20">
        <v>600</v>
      </c>
      <c r="G227" s="13">
        <f t="shared" si="11"/>
        <v>600</v>
      </c>
      <c r="H227" s="18">
        <v>600</v>
      </c>
      <c r="I227" s="13">
        <f t="shared" si="9"/>
        <v>0</v>
      </c>
      <c r="J227" s="21">
        <v>7.5</v>
      </c>
      <c r="K227" s="53">
        <f t="shared" si="10"/>
        <v>0</v>
      </c>
    </row>
    <row r="228" spans="1:11" s="19" customFormat="1" ht="103.5" customHeight="1" x14ac:dyDescent="0.25">
      <c r="A228" s="52">
        <v>219</v>
      </c>
      <c r="B228" s="16"/>
      <c r="C228" s="16" t="s">
        <v>245</v>
      </c>
      <c r="D228" s="20" t="s">
        <v>13</v>
      </c>
      <c r="E228" s="20">
        <v>0</v>
      </c>
      <c r="F228" s="20">
        <v>4</v>
      </c>
      <c r="G228" s="13">
        <f t="shared" si="11"/>
        <v>4</v>
      </c>
      <c r="H228" s="18">
        <v>0</v>
      </c>
      <c r="I228" s="13">
        <f t="shared" si="9"/>
        <v>4</v>
      </c>
      <c r="J228" s="21">
        <v>154.5</v>
      </c>
      <c r="K228" s="53">
        <f t="shared" si="10"/>
        <v>618</v>
      </c>
    </row>
    <row r="229" spans="1:11" s="19" customFormat="1" ht="30" x14ac:dyDescent="0.25">
      <c r="A229" s="52">
        <v>220</v>
      </c>
      <c r="B229" s="16"/>
      <c r="C229" s="16" t="s">
        <v>240</v>
      </c>
      <c r="D229" s="20" t="s">
        <v>13</v>
      </c>
      <c r="E229" s="20">
        <v>0</v>
      </c>
      <c r="F229" s="20">
        <v>1</v>
      </c>
      <c r="G229" s="13">
        <f t="shared" si="11"/>
        <v>1</v>
      </c>
      <c r="H229" s="18"/>
      <c r="I229" s="13">
        <f t="shared" si="9"/>
        <v>1</v>
      </c>
      <c r="J229" s="21">
        <v>60</v>
      </c>
      <c r="K229" s="53">
        <f t="shared" si="10"/>
        <v>60</v>
      </c>
    </row>
    <row r="230" spans="1:11" s="19" customFormat="1" ht="48.75" customHeight="1" x14ac:dyDescent="0.25">
      <c r="A230" s="52">
        <v>221</v>
      </c>
      <c r="B230" s="16"/>
      <c r="C230" s="16" t="s">
        <v>247</v>
      </c>
      <c r="D230" s="20" t="s">
        <v>13</v>
      </c>
      <c r="E230" s="20">
        <v>0</v>
      </c>
      <c r="F230" s="20">
        <v>80</v>
      </c>
      <c r="G230" s="13">
        <f t="shared" si="11"/>
        <v>80</v>
      </c>
      <c r="H230" s="18">
        <v>80</v>
      </c>
      <c r="I230" s="13">
        <f t="shared" si="9"/>
        <v>0</v>
      </c>
      <c r="J230" s="21">
        <v>25</v>
      </c>
      <c r="K230" s="53">
        <f t="shared" si="10"/>
        <v>0</v>
      </c>
    </row>
    <row r="231" spans="1:11" s="19" customFormat="1" ht="75" x14ac:dyDescent="0.25">
      <c r="A231" s="52">
        <v>222</v>
      </c>
      <c r="B231" s="16"/>
      <c r="C231" s="16" t="s">
        <v>248</v>
      </c>
      <c r="D231" s="20" t="s">
        <v>13</v>
      </c>
      <c r="E231" s="20">
        <v>0</v>
      </c>
      <c r="F231" s="20">
        <v>247</v>
      </c>
      <c r="G231" s="13">
        <f t="shared" si="11"/>
        <v>247</v>
      </c>
      <c r="H231" s="18">
        <v>247</v>
      </c>
      <c r="I231" s="13">
        <f t="shared" si="9"/>
        <v>0</v>
      </c>
      <c r="J231" s="21">
        <v>20</v>
      </c>
      <c r="K231" s="53">
        <f t="shared" si="10"/>
        <v>0</v>
      </c>
    </row>
    <row r="232" spans="1:11" s="19" customFormat="1" ht="45.75" customHeight="1" x14ac:dyDescent="0.25">
      <c r="A232" s="52">
        <v>223</v>
      </c>
      <c r="B232" s="16"/>
      <c r="C232" s="43" t="s">
        <v>246</v>
      </c>
      <c r="D232" s="20" t="s">
        <v>13</v>
      </c>
      <c r="E232" s="20">
        <v>0</v>
      </c>
      <c r="F232" s="20">
        <v>200</v>
      </c>
      <c r="G232" s="13">
        <f t="shared" si="11"/>
        <v>200</v>
      </c>
      <c r="H232" s="18">
        <v>200</v>
      </c>
      <c r="I232" s="13">
        <f t="shared" si="9"/>
        <v>0</v>
      </c>
      <c r="J232" s="21">
        <v>18</v>
      </c>
      <c r="K232" s="53">
        <f t="shared" si="10"/>
        <v>0</v>
      </c>
    </row>
    <row r="233" spans="1:11" s="19" customFormat="1" ht="30" x14ac:dyDescent="0.25">
      <c r="A233" s="52">
        <v>224</v>
      </c>
      <c r="B233" s="16"/>
      <c r="C233" s="44" t="s">
        <v>241</v>
      </c>
      <c r="D233" s="20" t="s">
        <v>13</v>
      </c>
      <c r="E233" s="20">
        <v>0</v>
      </c>
      <c r="F233" s="20">
        <v>2000</v>
      </c>
      <c r="G233" s="13">
        <f t="shared" si="11"/>
        <v>2000</v>
      </c>
      <c r="H233" s="18">
        <v>1898</v>
      </c>
      <c r="I233" s="13">
        <f>G233-H233</f>
        <v>102</v>
      </c>
      <c r="J233" s="21">
        <v>5.3</v>
      </c>
      <c r="K233" s="53">
        <f t="shared" si="10"/>
        <v>540.6</v>
      </c>
    </row>
    <row r="234" spans="1:11" s="19" customFormat="1" ht="30" x14ac:dyDescent="0.25">
      <c r="A234" s="52">
        <v>225</v>
      </c>
      <c r="B234" s="16"/>
      <c r="C234" s="45" t="s">
        <v>242</v>
      </c>
      <c r="D234" s="20" t="s">
        <v>13</v>
      </c>
      <c r="E234" s="20">
        <v>0</v>
      </c>
      <c r="F234" s="20">
        <v>2000</v>
      </c>
      <c r="G234" s="13">
        <f t="shared" si="11"/>
        <v>2000</v>
      </c>
      <c r="H234" s="18">
        <v>153</v>
      </c>
      <c r="I234" s="13">
        <f>G234-H234</f>
        <v>1847</v>
      </c>
      <c r="J234" s="21">
        <v>5.49</v>
      </c>
      <c r="K234" s="53">
        <f t="shared" si="10"/>
        <v>10140.030000000001</v>
      </c>
    </row>
    <row r="235" spans="1:11" s="19" customFormat="1" ht="30.75" thickBot="1" x14ac:dyDescent="0.3">
      <c r="A235" s="54">
        <v>226</v>
      </c>
      <c r="B235" s="55"/>
      <c r="C235" s="56" t="s">
        <v>243</v>
      </c>
      <c r="D235" s="57" t="s">
        <v>13</v>
      </c>
      <c r="E235" s="57">
        <v>0</v>
      </c>
      <c r="F235" s="57">
        <v>2000</v>
      </c>
      <c r="G235" s="58">
        <f t="shared" si="11"/>
        <v>2000</v>
      </c>
      <c r="H235" s="59">
        <v>599</v>
      </c>
      <c r="I235" s="58">
        <f t="shared" si="9"/>
        <v>1401</v>
      </c>
      <c r="J235" s="60">
        <v>11.99</v>
      </c>
      <c r="K235" s="61">
        <f t="shared" si="10"/>
        <v>16797.990000000002</v>
      </c>
    </row>
    <row r="236" spans="1:11" ht="16.5" thickBot="1" x14ac:dyDescent="0.3">
      <c r="C236" s="9"/>
      <c r="I236" s="64" t="s">
        <v>179</v>
      </c>
      <c r="J236" s="65"/>
      <c r="K236" s="62">
        <f>SUM(K10:K235)</f>
        <v>158189.68000020002</v>
      </c>
    </row>
    <row r="240" spans="1:11" x14ac:dyDescent="0.25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</row>
    <row r="241" spans="1:11" x14ac:dyDescent="0.25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</row>
  </sheetData>
  <mergeCells count="4">
    <mergeCell ref="A6:K6"/>
    <mergeCell ref="I236:J236"/>
    <mergeCell ref="A240:K240"/>
    <mergeCell ref="A241:K241"/>
  </mergeCells>
  <pageMargins left="0.7" right="0.7" top="0.75" bottom="0.75" header="0.3" footer="0.3"/>
  <pageSetup paperSize="9" scale="7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Almoxarifado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Chefia de Gabinete</dc:creator>
  <cp:lastModifiedBy>Secretária</cp:lastModifiedBy>
  <cp:lastPrinted>2024-12-16T01:29:00Z</cp:lastPrinted>
  <dcterms:created xsi:type="dcterms:W3CDTF">2023-04-28T11:53:46Z</dcterms:created>
  <dcterms:modified xsi:type="dcterms:W3CDTF">2024-12-18T21:33:32Z</dcterms:modified>
</cp:coreProperties>
</file>